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r="http://schemas.openxmlformats.org/officeDocument/2006/relationships" xmlns="http://schemas.openxmlformats.org/spreadsheetml/2006/main">
  <workbookPr/>
  <workbookProtection workbookPassword="8919" lockStructure="1"/>
  <bookViews>
    <workbookView visibility="visible" minimized="0" showHorizontalScroll="1" showVerticalScroll="1" showSheetTabs="1" tabRatio="600" firstSheet="0" activeTab="0" autoFilterDateGrouping="1"/>
  </bookViews>
  <sheets>
    <sheet xmlns:r="http://schemas.openxmlformats.org/officeDocument/2006/relationships" name="EXAMPLE - read me" sheetId="1" state="visible" r:id="rId1"/>
    <sheet xmlns:r="http://schemas.openxmlformats.org/officeDocument/2006/relationships" name="Start here" sheetId="2" state="visible" r:id="rId2"/>
    <sheet xmlns:r="http://schemas.openxmlformats.org/officeDocument/2006/relationships" name="Categories" sheetId="3" state="visible" r:id="rId3"/>
    <sheet xmlns:r="http://schemas.openxmlformats.org/officeDocument/2006/relationships" name="Log" sheetId="4" state="visible" r:id="rId4"/>
    <sheet xmlns:r="http://schemas.openxmlformats.org/officeDocument/2006/relationships" name="Dashboard" sheetId="5" state="visible" r:id="rId5"/>
    <sheet xmlns:r="http://schemas.openxmlformats.org/officeDocument/2006/relationships" name="Monthly totals" sheetId="6" state="visible" r:id="rId6"/>
    <sheet xmlns:r="http://schemas.openxmlformats.org/officeDocument/2006/relationships" name="Lists" sheetId="7" state="visible" r:id="rId7"/>
    <sheet xmlns:r="http://schemas.openxmlformats.org/officeDocument/2006/relationships" name="Licence" sheetId="8" state="visible" r:id="rId8"/>
  </sheets>
  <definedNames>
    <definedName name="_xlnm.Print_Titles" localSheetId="2">'Categories'!$5:$5</definedName>
    <definedName name="_xlnm._FilterDatabase" localSheetId="3" hidden="1">'Log'!$A$5:$H$1005</definedName>
    <definedName name="_xlnm.Print_Titles" localSheetId="3">'Log'!$5:$5</definedName>
    <definedName name="_xlnm.Print_Titles" localSheetId="5">'Monthly totals'!$5:$5</definedName>
  </definedNames>
  <calcPr calcId="124519" fullCalcOnLoad="1"/>
</workbook>
</file>

<file path=xl/styles.xml><?xml version="1.0" encoding="utf-8"?>
<styleSheet xmlns="http://schemas.openxmlformats.org/spreadsheetml/2006/main">
  <numFmts count="5">
    <numFmt numFmtId="164" formatCode="\£#,##0.00;&quot;-£&quot;#,##0.00;\-"/>
    <numFmt numFmtId="165" formatCode="yyyy-mm-dd"/>
    <numFmt numFmtId="166" formatCode="d\ mmm\ yyyy"/>
    <numFmt numFmtId="167" formatCode="mmm\ yy"/>
    <numFmt numFmtId="168" formatCode="mmm\ yyyy"/>
  </numFmts>
  <fonts count="22">
    <font>
      <name val="Calibri"/>
      <family val="2"/>
      <color theme="1"/>
      <sz val="11"/>
      <scheme val="minor"/>
    </font>
    <font>
      <name val="Arial"/>
      <b val="1"/>
      <color rgb="0017191C"/>
      <sz val="16"/>
    </font>
    <font>
      <name val="Arial"/>
      <color rgb="005D616C"/>
      <sz val="10"/>
    </font>
    <font>
      <name val="Arial"/>
      <b val="1"/>
      <color rgb="005D2A1A"/>
      <sz val="10"/>
    </font>
    <font>
      <name val="Arial"/>
      <b val="1"/>
      <color rgb="00FFFFFF"/>
      <sz val="10"/>
    </font>
    <font>
      <name val="Arial"/>
      <sz val="10"/>
    </font>
    <font>
      <name val="Arial"/>
      <b val="1"/>
      <sz val="10"/>
    </font>
    <font>
      <name val="Arial"/>
      <color rgb="00FFFFFF"/>
      <sz val="10"/>
    </font>
    <font>
      <name val="Arial"/>
      <b val="1"/>
      <sz val="12"/>
    </font>
    <font>
      <name val="Arial"/>
      <b val="1"/>
      <color rgb="0017191C"/>
      <sz val="18"/>
    </font>
    <font>
      <name val="Arial"/>
      <b val="1"/>
      <color rgb="0017191C"/>
      <sz val="12"/>
    </font>
    <font>
      <name val="Arial"/>
      <color rgb="005D616C"/>
      <sz val="9"/>
    </font>
    <font>
      <name val="Georgia"/>
      <color rgb="0017191C"/>
      <sz val="18"/>
    </font>
    <font>
      <name val="Arial"/>
      <b val="1"/>
      <color rgb="005D2A1A"/>
      <sz val="12"/>
    </font>
    <font>
      <name val="Georgia"/>
      <color rgb="0017191C"/>
      <sz val="13.5"/>
    </font>
    <font>
      <name val="Arial"/>
      <color rgb="0017191C"/>
      <sz val="10"/>
    </font>
    <font>
      <name val="Arial"/>
      <i val="1"/>
      <color rgb="005D616C"/>
      <sz val="9"/>
    </font>
    <font>
      <name val="Georgia"/>
      <color rgb="0017191C"/>
      <sz val="16"/>
    </font>
    <font>
      <name val="Arial"/>
      <sz val="11"/>
    </font>
    <font>
      <name val="Arial"/>
      <color rgb="0017191C"/>
      <sz val="10"/>
      <u val="single"/>
    </font>
    <font>
      <name val="Arial"/>
      <b val="1"/>
      <color rgb="00B3261E"/>
      <sz val="12"/>
    </font>
    <font>
      <name val="Arial"/>
      <color rgb="00B3261E"/>
      <sz val="10"/>
    </font>
  </fonts>
  <fills count="7">
    <fill>
      <patternFill/>
    </fill>
    <fill>
      <patternFill patternType="gray125"/>
    </fill>
    <fill>
      <patternFill patternType="solid">
        <fgColor rgb="00FBE1D1"/>
      </patternFill>
    </fill>
    <fill>
      <patternFill patternType="solid">
        <fgColor rgb="0017191C"/>
      </patternFill>
    </fill>
    <fill>
      <patternFill patternType="solid">
        <fgColor rgb="00FCEFE6"/>
      </patternFill>
    </fill>
    <fill>
      <patternFill patternType="solid">
        <fgColor rgb="00F2F2F3"/>
      </patternFill>
    </fill>
    <fill>
      <patternFill patternType="solid">
        <fgColor rgb="00F9E1DF"/>
      </patternFill>
    </fill>
  </fills>
  <borders count="5">
    <border>
      <left/>
      <right/>
      <top/>
      <bottom/>
      <diagonal/>
    </border>
    <border>
      <top style="thin">
        <color rgb="0017191C"/>
      </top>
    </border>
    <border>
      <bottom style="thin">
        <color rgb="00E3E4E7"/>
      </bottom>
    </border>
    <border>
      <left style="thick">
        <color rgb="005D2A1A"/>
      </left>
    </border>
    <border>
      <left style="thick">
        <color rgb="00B3261E"/>
      </left>
    </border>
  </borders>
  <cellStyleXfs count="1">
    <xf numFmtId="0" fontId="0" fillId="0" borderId="0"/>
  </cellStyleXfs>
  <cellXfs count="58">
    <xf numFmtId="0" fontId="0" fillId="0" borderId="0" pivotButton="0" quotePrefix="0" xfId="0"/>
    <xf numFmtId="0" fontId="12" fillId="0" borderId="0" applyAlignment="1" pivotButton="0" quotePrefix="0" xfId="0">
      <alignment vertical="center" wrapText="1"/>
    </xf>
    <xf numFmtId="0" fontId="3" fillId="2" borderId="0" applyAlignment="1" pivotButton="0" quotePrefix="0" xfId="0">
      <alignment vertical="top" wrapText="1"/>
    </xf>
    <xf numFmtId="0" fontId="14" fillId="0" borderId="0" applyAlignment="1" pivotButton="0" quotePrefix="0" xfId="0">
      <alignment vertical="center" wrapText="1"/>
    </xf>
    <xf numFmtId="0" fontId="19" fillId="0" borderId="0" applyAlignment="1" pivotButton="0" quotePrefix="0" xfId="0">
      <alignment vertical="top" wrapText="1"/>
    </xf>
    <xf numFmtId="0" fontId="16"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2" fillId="0" borderId="0" applyAlignment="1" pivotButton="0" quotePrefix="0" xfId="0">
      <alignment vertical="top" wrapText="1"/>
    </xf>
    <xf numFmtId="0" fontId="11" fillId="0" borderId="0" applyAlignment="1" pivotButton="0" quotePrefix="0" xfId="0">
      <alignment vertical="top" wrapText="1"/>
    </xf>
    <xf numFmtId="0" fontId="17" fillId="0" borderId="0" pivotButton="0" quotePrefix="0" xfId="0"/>
    <xf numFmtId="0" fontId="2" fillId="0" borderId="0" pivotButton="0" quotePrefix="0" xfId="0"/>
    <xf numFmtId="0" fontId="3" fillId="2" borderId="0" pivotButton="0" quotePrefix="0" xfId="0"/>
    <xf numFmtId="0" fontId="0" fillId="2" borderId="0" pivotButton="0" quotePrefix="0" xfId="0"/>
    <xf numFmtId="0" fontId="4" fillId="3" borderId="0" applyAlignment="1" pivotButton="0" quotePrefix="0" xfId="0">
      <alignment vertical="center" wrapText="1"/>
    </xf>
    <xf numFmtId="0" fontId="5" fillId="4" borderId="0" pivotButton="0" quotePrefix="0" xfId="0"/>
    <xf numFmtId="164" fontId="5" fillId="4" borderId="0" pivotButton="0" quotePrefix="0" xfId="0"/>
    <xf numFmtId="0" fontId="6" fillId="5" borderId="1" pivotButton="0" quotePrefix="0" xfId="0"/>
    <xf numFmtId="164" fontId="6" fillId="5" borderId="1" pivotButton="0" quotePrefix="0" xfId="0"/>
    <xf numFmtId="0" fontId="18" fillId="5" borderId="1" pivotButton="0" quotePrefix="0" xfId="0"/>
    <xf numFmtId="166" fontId="5" fillId="4" borderId="0" pivotButton="0" quotePrefix="0" xfId="0"/>
    <xf numFmtId="167" fontId="5" fillId="0" borderId="0" pivotButton="0" quotePrefix="0" xfId="0"/>
    <xf numFmtId="0" fontId="7" fillId="0" borderId="0" pivotButton="0" quotePrefix="0" xfId="0"/>
    <xf numFmtId="0" fontId="6" fillId="0" borderId="0" pivotButton="0" quotePrefix="0" xfId="0"/>
    <xf numFmtId="168" fontId="14" fillId="4" borderId="0" pivotButton="0" quotePrefix="0" xfId="0"/>
    <xf numFmtId="168" fontId="2" fillId="0" borderId="0" pivotButton="0" quotePrefix="0" xfId="0"/>
    <xf numFmtId="0" fontId="6" fillId="0" borderId="2" pivotButton="0" quotePrefix="0" xfId="0"/>
    <xf numFmtId="164" fontId="14" fillId="0" borderId="2" pivotButton="0" quotePrefix="0" xfId="0"/>
    <xf numFmtId="1" fontId="14" fillId="0" borderId="2" pivotButton="0" quotePrefix="0" xfId="0"/>
    <xf numFmtId="0" fontId="5" fillId="0" borderId="2" pivotButton="0" quotePrefix="0" xfId="0"/>
    <xf numFmtId="164" fontId="5" fillId="0" borderId="2" pivotButton="0" quotePrefix="0" xfId="0"/>
    <xf numFmtId="164" fontId="2" fillId="0" borderId="2" pivotButton="0" quotePrefix="0" xfId="0"/>
    <xf numFmtId="9" fontId="5" fillId="0" borderId="2" pivotButton="0" quotePrefix="0" xfId="0"/>
    <xf numFmtId="0" fontId="5" fillId="0" borderId="0" pivotButton="0" quotePrefix="0" xfId="0"/>
    <xf numFmtId="164" fontId="5" fillId="0" borderId="0" pivotButton="0" quotePrefix="0" xfId="0"/>
    <xf numFmtId="0" fontId="6" fillId="0" borderId="0" applyAlignment="1" pivotButton="0" quotePrefix="0" xfId="0">
      <alignment horizontal="right"/>
    </xf>
    <xf numFmtId="168" fontId="6" fillId="4" borderId="0" pivotButton="0" quotePrefix="0" xfId="0"/>
    <xf numFmtId="167" fontId="4" fillId="3" borderId="0" applyAlignment="1" pivotButton="0" quotePrefix="0" xfId="0">
      <alignment vertical="center" wrapText="1"/>
    </xf>
    <xf numFmtId="164" fontId="2" fillId="0" borderId="0" pivotButton="0" quotePrefix="0" xfId="0"/>
    <xf numFmtId="164" fontId="6" fillId="0" borderId="0" pivotButton="0" quotePrefix="0" xfId="0"/>
    <xf numFmtId="0" fontId="4" fillId="3" borderId="0" applyAlignment="1" pivotButton="0" quotePrefix="0" xfId="0">
      <alignment vertical="center" indent="1"/>
    </xf>
    <xf numFmtId="0" fontId="18" fillId="0" borderId="2" applyAlignment="1" pivotButton="0" quotePrefix="0" xfId="0">
      <alignment indent="1"/>
    </xf>
    <xf numFmtId="0" fontId="2" fillId="0" borderId="0" applyAlignment="1" pivotButton="0" quotePrefix="0" xfId="0">
      <alignment vertical="center" wrapText="1"/>
    </xf>
    <xf numFmtId="0" fontId="18" fillId="0" borderId="0" applyAlignment="1" pivotButton="0" quotePrefix="0" xfId="0">
      <alignment vertical="center" wrapText="1"/>
    </xf>
    <xf numFmtId="0" fontId="13" fillId="2" borderId="3" applyAlignment="1" pivotButton="0" quotePrefix="0" xfId="0">
      <alignment vertical="center" wrapText="1" indent="1"/>
    </xf>
    <xf numFmtId="0" fontId="3" fillId="2" borderId="3" applyAlignment="1" pivotButton="0" quotePrefix="0" xfId="0">
      <alignment vertical="center" wrapText="1" indent="1"/>
    </xf>
    <xf numFmtId="0" fontId="15" fillId="0" borderId="0" applyAlignment="1" pivotButton="0" quotePrefix="0" xfId="0">
      <alignment vertical="center" wrapText="1"/>
    </xf>
    <xf numFmtId="0" fontId="11" fillId="0" borderId="0" applyAlignment="1" pivotButton="0" quotePrefix="0" xfId="0">
      <alignment vertical="center" wrapText="1"/>
    </xf>
    <xf numFmtId="0" fontId="16" fillId="0" borderId="0" applyAlignment="1" pivotButton="0" quotePrefix="0" xfId="0">
      <alignment vertical="center" wrapText="1"/>
    </xf>
    <xf numFmtId="0" fontId="12" fillId="0" borderId="0" pivotButton="0" quotePrefix="0" xfId="0"/>
    <xf numFmtId="0" fontId="20" fillId="6" borderId="4" applyAlignment="1" pivotButton="0" quotePrefix="0" xfId="0">
      <alignment vertical="center" indent="1"/>
    </xf>
    <xf numFmtId="0" fontId="21" fillId="6" borderId="4" applyAlignment="1" pivotButton="0" quotePrefix="0" xfId="0">
      <alignment vertical="center" indent="1"/>
    </xf>
    <xf numFmtId="0" fontId="14" fillId="0" borderId="0" pivotButton="0" quotePrefix="0" xfId="0"/>
    <xf numFmtId="0" fontId="15" fillId="0" borderId="0" pivotButton="0" quotePrefix="0" xfId="0"/>
    <xf numFmtId="0" fontId="5" fillId="4" borderId="0" pivotButton="0" quotePrefix="0" xfId="0"/>
    <xf numFmtId="164" fontId="5" fillId="4" borderId="0" pivotButton="0" quotePrefix="0" xfId="0"/>
    <xf numFmtId="166" fontId="5" fillId="4" borderId="0" pivotButton="0" quotePrefix="0" xfId="0"/>
    <xf numFmtId="168" fontId="6" fillId="4" borderId="0" pivotButton="0" quotePrefix="0" xfId="0"/>
  </cellXfs>
  <cellStyles count="1">
    <cellStyle name="Normal" xfId="0" builtinId="0" hidden="0"/>
  </cellStyles>
  <dxfs count="7">
    <dxf>
      <font>
        <b val="1"/>
        <strike val="0"/>
        <color rgb="00B3261E"/>
      </font>
    </dxf>
    <dxf>
      <font>
        <strike val="0"/>
        <color rgb="00B3261E"/>
      </font>
      <fill>
        <patternFill patternType="solid">
          <fgColor rgb="00F9E1DF"/>
        </patternFill>
      </fill>
    </dxf>
    <dxf>
      <font>
        <strike val="0"/>
        <color rgb="001C6B3B"/>
      </font>
      <fill>
        <patternFill patternType="solid">
          <fgColor rgb="00E3F2E8"/>
        </patternFill>
      </fill>
    </dxf>
    <dxf>
      <font>
        <b val="1"/>
        <strike val="0"/>
        <color rgb="00B3261E"/>
      </font>
      <fill>
        <patternFill patternType="solid">
          <fgColor rgb="00F9E1DF"/>
        </patternFill>
      </fill>
    </dxf>
    <dxf>
      <font>
        <strike val="0"/>
        <color rgb="007A4A00"/>
      </font>
      <fill>
        <patternFill patternType="solid">
          <fgColor rgb="00FBEFD4"/>
        </patternFill>
      </fill>
    </dxf>
    <dxf>
      <font>
        <strike val="0"/>
        <color rgb="001C6B3B"/>
      </font>
    </dxf>
    <dxf>
      <font>
        <strike val="0"/>
        <color rgb="00B3261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sz="1200" b="0">
                <a:solidFill>
                  <a:srgbClr val="17191C"/>
                </a:solidFill>
                <a:latin typeface="Georgia"/>
              </a:defRPr>
            </a:pPr>
            <a:r>
              <a:rPr sz="1200" b="0">
                <a:solidFill>
                  <a:srgbClr val="17191C"/>
                </a:solidFill>
                <a:latin typeface="Georgia"/>
              </a:rPr>
              <a:t>Spent by category this month</a:t>
            </a:r>
            <a:endParaRPr sz="1200" b="0">
              <a:solidFill>
                <a:srgbClr val="17191C"/>
              </a:solidFill>
              <a:latin typeface="Georgia"/>
            </a:endParaRPr>
          </a:p>
        </rich>
      </tx>
      <layout>
        <manualLayout>
          <xMode val="edge"/>
          <yMode val="edge"/>
          <wMode val="factor"/>
          <hMode val="factor"/>
          <x val="0.02"/>
          <y val="0.02"/>
        </manualLayout>
      </layout>
      <overlay val="0"/>
    </title>
    <plotArea>
      <barChart>
        <barDir val="bar"/>
        <grouping val="clustered"/>
        <ser>
          <idx val="0"/>
          <order val="0"/>
          <tx>
            <strRef>
              <f>'Dashboard'!B11</f>
            </strRef>
          </tx>
          <spPr>
            <a:solidFill xmlns:a="http://schemas.openxmlformats.org/drawingml/2006/main">
              <a:srgbClr val="17191C"/>
            </a:solidFill>
            <a:ln xmlns:a="http://schemas.openxmlformats.org/drawingml/2006/main">
              <a:solidFill>
                <a:srgbClr val="17191C"/>
              </a:solidFill>
              <a:prstDash val="solid"/>
            </a:ln>
          </spPr>
          <cat>
            <numRef>
              <f>'Dashboard'!$A$12:$A$24</f>
            </numRef>
          </cat>
          <val>
            <numRef>
              <f>'Dashboard'!$B$12:$B$24</f>
            </numRef>
          </val>
        </ser>
        <ser>
          <idx val="1"/>
          <order val="1"/>
          <tx>
            <strRef>
              <f>'Dashboard'!C11</f>
            </strRef>
          </tx>
          <spPr>
            <a:solidFill xmlns:a="http://schemas.openxmlformats.org/drawingml/2006/main">
              <a:srgbClr val="CFD1D6"/>
            </a:solidFill>
            <a:ln xmlns:a="http://schemas.openxmlformats.org/drawingml/2006/main">
              <a:solidFill>
                <a:srgbClr val="CFD1D6"/>
              </a:solidFill>
              <a:prstDash val="solid"/>
            </a:ln>
          </spPr>
          <cat>
            <numRef>
              <f>'Dashboard'!$A$12:$A$24</f>
            </numRef>
          </cat>
          <val>
            <numRef>
              <f>'Dashboard'!$C$12:$C$24</f>
            </numRef>
          </val>
        </ser>
        <gapWidth val="60"/>
        <axId val="10"/>
        <axId val="100"/>
      </barChart>
      <catAx>
        <axId val="10"/>
        <scaling>
          <orientation val="maxMin"/>
        </scaling>
        <delete val="0"/>
        <axPos val="l"/>
        <majorTickMark val="none"/>
        <minorTickMark val="none"/>
        <tickLblPos val="low"/>
        <spPr>
          <a:ln xmlns:a="http://schemas.openxmlformats.org/drawingml/2006/main" w="9525">
            <a:solidFill>
              <a:srgbClr val="CFD1D6"/>
            </a:solidFill>
            <a:prstDash val="solid"/>
          </a:ln>
        </spPr>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crossAx val="100"/>
        <lblOffset val="100"/>
      </catAx>
      <valAx>
        <axId val="100"/>
        <scaling>
          <orientation val="minMax"/>
        </scaling>
        <delete val="0"/>
        <axPos val="l"/>
        <majorGridlines>
          <spPr>
            <a:ln xmlns:a="http://schemas.openxmlformats.org/drawingml/2006/main" w="6350">
              <a:solidFill>
                <a:srgbClr val="E3E4E7"/>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crossAx val="10"/>
      </valAx>
    </plotArea>
    <legend>
      <legendPos val="t"/>
      <layout>
        <manualLayout>
          <xMode val="edge"/>
          <yMode val="edge"/>
          <wMode val="factor"/>
          <hMode val="factor"/>
          <x val="0.55"/>
          <y val="0.03"/>
          <w val="0.43"/>
          <h val="0.09"/>
        </manualLayout>
      </layout>
      <overlay val="0"/>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legend>
    <plotVisOnly val="0"/>
    <dispBlanksAs val="gap"/>
  </chart>
</chartSpace>
</file>

<file path=xl/charts/chart2.xml><?xml version="1.0" encoding="utf-8"?>
<chartSpace xmlns="http://schemas.openxmlformats.org/drawingml/2006/chart">
  <style val="2"/>
  <chart>
    <title>
      <tx>
        <rich>
          <a:bodyPr xmlns:a="http://schemas.openxmlformats.org/drawingml/2006/main"/>
          <a:p xmlns:a="http://schemas.openxmlformats.org/drawingml/2006/main">
            <a:pPr>
              <a:defRPr sz="1200" b="0">
                <a:solidFill>
                  <a:srgbClr val="17191C"/>
                </a:solidFill>
                <a:latin typeface="Georgia"/>
              </a:defRPr>
            </a:pPr>
            <a:r>
              <a:rPr sz="1200" b="0">
                <a:solidFill>
                  <a:srgbClr val="17191C"/>
                </a:solidFill>
                <a:latin typeface="Georgia"/>
              </a:rPr>
              <a:t>Spent each month</a:t>
            </a:r>
            <a:endParaRPr sz="1200" b="0">
              <a:solidFill>
                <a:srgbClr val="17191C"/>
              </a:solidFill>
              <a:latin typeface="Georgia"/>
            </a:endParaRPr>
          </a:p>
        </rich>
      </tx>
      <layout>
        <manualLayout>
          <xMode val="edge"/>
          <yMode val="edge"/>
          <wMode val="factor"/>
          <hMode val="factor"/>
          <x val="0.02"/>
          <y val="0.02"/>
        </manualLayout>
      </layout>
      <overlay val="0"/>
    </title>
    <plotArea>
      <barChart>
        <barDir val="col"/>
        <grouping val="clustered"/>
        <ser>
          <idx val="0"/>
          <order val="0"/>
          <spPr>
            <a:solidFill xmlns:a="http://schemas.openxmlformats.org/drawingml/2006/main">
              <a:srgbClr val="17191C"/>
            </a:solidFill>
            <a:ln xmlns:a="http://schemas.openxmlformats.org/drawingml/2006/main">
              <a:solidFill>
                <a:srgbClr val="17191C"/>
              </a:solidFill>
              <a:prstDash val="solid"/>
            </a:ln>
          </spPr>
          <cat>
            <numRef>
              <f>'Monthly totals'!$C$5:$N$5</f>
            </numRef>
          </cat>
          <val>
            <numRef>
              <f>'Monthly totals'!$C$31:$N$31</f>
            </numRef>
          </val>
        </ser>
        <gapWidth val="60"/>
        <axId val="10"/>
        <axId val="100"/>
      </barChart>
      <catAx>
        <axId val="10"/>
        <scaling>
          <orientation val="minMax"/>
        </scaling>
        <delete val="0"/>
        <axPos val="l"/>
        <numFmt formatCode="mmm" sourceLinked="0"/>
        <majorTickMark val="none"/>
        <minorTickMark val="none"/>
        <tickLblPos val="low"/>
        <spPr>
          <a:ln xmlns:a="http://schemas.openxmlformats.org/drawingml/2006/main" w="9525">
            <a:solidFill>
              <a:srgbClr val="CFD1D6"/>
            </a:solidFill>
            <a:prstDash val="solid"/>
          </a:ln>
        </spPr>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crossAx val="100"/>
        <lblOffset val="100"/>
      </catAx>
      <valAx>
        <axId val="100"/>
        <scaling>
          <orientation val="minMax"/>
        </scaling>
        <delete val="0"/>
        <axPos val="l"/>
        <majorGridlines>
          <spPr>
            <a:ln xmlns:a="http://schemas.openxmlformats.org/drawingml/2006/main" w="6350">
              <a:solidFill>
                <a:srgbClr val="E3E4E7"/>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crossAx val="10"/>
      </valAx>
    </plotArea>
    <plotVisOnly val="0"/>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1.png" Id="rId1"/></Relationships>
</file>

<file path=xl/drawings/_rels/drawing3.xml.rels><Relationships xmlns="http://schemas.openxmlformats.org/package/2006/relationships"><Relationship Type="http://schemas.openxmlformats.org/officeDocument/2006/relationships/image" Target="/xl/media/image1.png" Id="rId1"/></Relationships>
</file>

<file path=xl/drawings/_rels/drawing4.xml.rels><Relationships xmlns="http://schemas.openxmlformats.org/package/2006/relationships"><Relationship Type="http://schemas.openxmlformats.org/officeDocument/2006/relationships/image" Target="/xl/media/image1.png" Id="rId1"/></Relationships>
</file>

<file path=xl/drawings/_rels/drawing5.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1.png" Id="rId2"/></Relationships>
</file>

<file path=xl/drawings/_rels/drawing6.xml.rels><Relationships xmlns="http://schemas.openxmlformats.org/package/2006/relationships"><Relationship Type="http://schemas.openxmlformats.org/officeDocument/2006/relationships/chart" Target="/xl/charts/chart2.xml" Id="rId1"/><Relationship Type="http://schemas.openxmlformats.org/officeDocument/2006/relationships/image" Target="/xl/media/image1.png" Id="rId2"/></Relationships>
</file>

<file path=xl/drawings/_rels/drawing7.xml.rels><Relationships xmlns="http://schemas.openxmlformats.org/package/2006/relationships"><Relationship Type="http://schemas.openxmlformats.org/officeDocument/2006/relationships/image" Target="/xl/media/image1.png" Id="rId1"/></Relationships>
</file>

<file path=xl/drawings/_rels/drawing8.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absoluteAnchor>
    <pos x="45529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2.xml><?xml version="1.0" encoding="utf-8"?>
<wsDr xmlns="http://schemas.openxmlformats.org/drawingml/2006/spreadsheetDrawing">
  <absoluteAnchor>
    <pos x="45529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3.xml><?xml version="1.0" encoding="utf-8"?>
<wsDr xmlns="http://schemas.openxmlformats.org/drawingml/2006/spreadsheetDrawing">
  <absoluteAnchor>
    <pos x="4467225"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4.xml><?xml version="1.0" encoding="utf-8"?>
<wsDr xmlns="http://schemas.openxmlformats.org/drawingml/2006/spreadsheetDrawing">
  <absoluteAnchor>
    <pos x="85534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5.xml><?xml version="1.0" encoding="utf-8"?>
<wsDr xmlns="http://schemas.openxmlformats.org/drawingml/2006/spreadsheetDrawing">
  <oneCellAnchor>
    <from>
      <col>7</col>
      <colOff>0</colOff>
      <row>26</row>
      <rowOff>0</rowOff>
    </from>
    <ext cx="57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absoluteAnchor>
    <pos x="8553450" y="95250"/>
    <ext cx="1314450" cy="2190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absoluteAnchor>
</wsDr>
</file>

<file path=xl/drawings/drawing6.xml><?xml version="1.0" encoding="utf-8"?>
<wsDr xmlns="http://schemas.openxmlformats.org/drawingml/2006/spreadsheetDrawing">
  <oneCellAnchor>
    <from>
      <col>0</col>
      <colOff>0</colOff>
      <row>34</row>
      <rowOff>0</rowOff>
    </from>
    <ext cx="79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absoluteAnchor>
    <pos x="8553450" y="95250"/>
    <ext cx="1314450" cy="2190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absoluteAnchor>
</wsDr>
</file>

<file path=xl/drawings/drawing7.xml><?xml version="1.0" encoding="utf-8"?>
<wsDr xmlns="http://schemas.openxmlformats.org/drawingml/2006/spreadsheetDrawing">
  <absoluteAnchor>
    <pos x="24574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8.xml><?xml version="1.0" encoding="utf-8"?>
<wsDr xmlns="http://schemas.openxmlformats.org/drawingml/2006/spreadsheetDrawing">
  <absoluteAnchor>
    <pos x="45529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hyperlink" Target="#'Categories'!A1" TargetMode="External" Id="rId1"/><Relationship Type="http://schemas.openxmlformats.org/officeDocument/2006/relationships/hyperlink" Target="#'Log'!A1" TargetMode="External" Id="rId2"/><Relationship Type="http://schemas.openxmlformats.org/officeDocument/2006/relationships/hyperlink" Target="#'Dashboard'!A1" TargetMode="External" Id="rId3"/><Relationship Type="http://schemas.openxmlformats.org/officeDocument/2006/relationships/hyperlink" Target="#'Monthly totals'!A1" TargetMode="External" Id="rId4"/><Relationship Type="http://schemas.openxmlformats.org/officeDocument/2006/relationships/hyperlink" Target="#'Lists'!A1" TargetMode="External" Id="rId5"/><Relationship Type="http://schemas.openxmlformats.org/officeDocument/2006/relationships/hyperlink" Target="#'Licence'!A1" TargetMode="External" Id="rId6"/><Relationship Type="http://schemas.openxmlformats.org/officeDocument/2006/relationships/drawing" Target="/xl/drawings/drawing2.xml" Id="rId7"/></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_rels/sheet8.xml.rels><Relationships xmlns="http://schemas.openxmlformats.org/package/2006/relationships"><Relationship Type="http://schemas.openxmlformats.org/officeDocument/2006/relationships/drawing" Target="/xl/drawings/drawing8.xml" Id="rId1"/></Relationships>
</file>

<file path=xl/worksheets/sheet1.xml><?xml version="1.0" encoding="utf-8"?>
<worksheet xmlns="http://schemas.openxmlformats.org/spreadsheetml/2006/main">
  <sheetPr>
    <tabColor rgb="00B3261E"/>
    <outlinePr summaryBelow="1" summaryRight="1"/>
    <pageSetUpPr/>
  </sheetPr>
  <dimension ref="A1:A8"/>
  <sheetViews>
    <sheetView showGridLines="0" workbookViewId="0">
      <selection activeCell="A1" sqref="A1"/>
    </sheetView>
  </sheetViews>
  <sheetFormatPr baseColWidth="8" defaultRowHeight="15"/>
  <cols>
    <col width="90" customWidth="1" min="1" max="1"/>
  </cols>
  <sheetData>
    <row r="1" ht="32" customHeight="1">
      <c r="A1" s="49" t="inlineStr">
        <is>
          <t>Example only</t>
        </is>
      </c>
    </row>
    <row r="2" ht="16" customHeight="1">
      <c r="A2" s="11" t="inlineStr">
        <is>
          <t>A locked, view-only copy so you can see how the pack looks before you buy.</t>
        </is>
      </c>
    </row>
    <row r="3" ht="10" customHeight="1"/>
    <row r="4" ht="26" customHeight="1">
      <c r="A4" s="50" t="inlineStr">
        <is>
          <t>EXAMPLE ONLY. LOCKED. NOT FOR USE.</t>
        </is>
      </c>
    </row>
    <row r="5" ht="20" customHeight="1">
      <c r="A5" s="51" t="inlineStr">
        <is>
          <t>You can't type in it, edit it or use it for real records.</t>
        </is>
      </c>
    </row>
    <row r="6" ht="12" customHeight="1"/>
    <row r="7" ht="22" customHeight="1">
      <c r="A7" s="52" t="inlineStr">
        <is>
          <t>The full pack</t>
        </is>
      </c>
    </row>
    <row r="8" ht="16" customHeight="1">
      <c r="A8" s="53" t="inlineStr">
        <is>
          <t>Unlocked, with room for your own figures, and yours to edit and print. Get it at rulemind.co.uk/packs/</t>
        </is>
      </c>
    </row>
  </sheetData>
  <sheetProtection selectLockedCells="0" selectUnlockedCells="0" sheet="1" objects="0" insertRows="1" insertHyperlinks="1" autoFilter="1" scenarios="0" formatColumns="1" deleteColumns="1" insertColumns="1" pivotTables="1" deleteRows="1" formatCells="1" formatRows="1" sort="1" password="86F4"/>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B3261E"/>
    <outlinePr summaryBelow="1" summaryRight="1"/>
    <pageSetUpPr fitToPage="1"/>
  </sheetPr>
  <dimension ref="A1:A37"/>
  <sheetViews>
    <sheetView showGridLines="0" workbookViewId="0">
      <selection activeCell="A1" sqref="A1"/>
    </sheetView>
  </sheetViews>
  <sheetFormatPr baseColWidth="8" defaultRowHeight="15" outlineLevelCol="0"/>
  <cols>
    <col width="90" customWidth="1" min="1" max="1"/>
  </cols>
  <sheetData>
    <row r="1" ht="32" customHeight="1">
      <c r="A1" s="1" t="inlineStr">
        <is>
          <t>Spending tracker</t>
        </is>
      </c>
    </row>
    <row r="2" ht="15" customHeight="1">
      <c r="A2" s="2" t="inlineStr">
        <is>
          <t>The sample rows show how it works. Replace them with your own.</t>
        </is>
      </c>
    </row>
    <row r="3" ht="8" customHeight="1"/>
    <row r="4" ht="22" customHeight="1">
      <c r="A4" s="3" t="inlineStr">
        <is>
          <t>In this file</t>
        </is>
      </c>
    </row>
    <row r="5" ht="15" customHeight="1">
      <c r="A5" s="4" t="inlineStr">
        <is>
          <t>Categories   ·   You fill in   ·   Your spending categories and how much you want to spend on…</t>
        </is>
      </c>
    </row>
    <row r="6" ht="15" customHeight="1">
      <c r="A6" s="4" t="inlineStr">
        <is>
          <t>Log   ·   You fill in   ·   One row per purchase</t>
        </is>
      </c>
    </row>
    <row r="7" ht="15" customHeight="1">
      <c r="A7" s="4" t="inlineStr">
        <is>
          <t>Dashboard   ·   Works itself out   ·   One month at a glance: totals, limits and biggest buys</t>
        </is>
      </c>
    </row>
    <row r="8" ht="15" customHeight="1">
      <c r="A8" s="4" t="inlineStr">
        <is>
          <t>Monthly totals   ·   Works itself out   ·   What you spent in each category, month by month</t>
        </is>
      </c>
    </row>
    <row r="9" ht="15" customHeight="1">
      <c r="A9" s="4" t="inlineStr">
        <is>
          <t>Lists   ·   Settings   ·   The drop-down lists the other tabs use</t>
        </is>
      </c>
    </row>
    <row r="10" ht="15" customHeight="1">
      <c r="A10" s="4" t="inlineStr">
        <is>
          <t>Licence   ·   Locked   ·   Who this copy is licensed to</t>
        </is>
      </c>
    </row>
    <row r="11" ht="15" customHeight="1">
      <c r="A11" s="5" t="inlineStr">
        <is>
          <t>Tab colours: orange tabs are where you type, grey tabs work themselves out. Click a name to jump there.</t>
        </is>
      </c>
    </row>
    <row r="12" ht="8" customHeight="1"/>
    <row r="13" ht="22" customHeight="1">
      <c r="A13" s="3" t="inlineStr">
        <is>
          <t>What this does</t>
        </is>
      </c>
    </row>
    <row r="14" ht="45" customHeight="1">
      <c r="A14" s="6" t="inlineStr">
        <is>
          <t>Log every purchase in a few seconds and see where your money goes. Monthly totals by category work themselves out, anything over your limit turns red, and the dashboard shows one month at a glance with your biggest purchases.</t>
        </is>
      </c>
    </row>
    <row r="15" ht="8" customHeight="1"/>
    <row r="16" ht="22" customHeight="1">
      <c r="A16" s="3" t="inlineStr">
        <is>
          <t>How to use it</t>
        </is>
      </c>
    </row>
    <row r="17" ht="30" customHeight="1">
      <c r="A17" s="6" t="inlineStr">
        <is>
          <t>1. Categories tab: check the category names and set a monthly limit for each (leave 0 or blank if you don't want one).</t>
        </is>
      </c>
    </row>
    <row r="18" ht="30" customHeight="1">
      <c r="A18" s="6" t="inlineStr">
        <is>
          <t>2. Log tab: add a row for each purchase: date, shop, category (pick from the list), amount and how you paid. Refunds go in as minus amounts.</t>
        </is>
      </c>
    </row>
    <row r="19" ht="45" customHeight="1">
      <c r="A19" s="6" t="inlineStr">
        <is>
          <t>3. Paste from your bank: download a CSV from online banking, then paste the dates, descriptions and amounts into columns A, B and D. Pick a category for each row. The Check column shows anything missing.</t>
        </is>
      </c>
    </row>
    <row r="20" ht="30" customHeight="1">
      <c r="A20" s="6" t="inlineStr">
        <is>
          <t>4. Monthly totals: type the first month you want to see at the top. Red cells are over that category's limit.</t>
        </is>
      </c>
    </row>
    <row r="21" ht="15" customHeight="1">
      <c r="A21" s="6" t="inlineStr">
        <is>
          <t>5. Dashboard: type any date in the month you want to look at.</t>
        </is>
      </c>
    </row>
    <row r="22" ht="8" customHeight="1"/>
    <row r="23" ht="15" customHeight="1">
      <c r="A23" s="7" t="inlineStr">
        <is>
          <t>Peach cells = type here. White cells work themselves out, so leave them alone.</t>
        </is>
      </c>
    </row>
    <row r="24" ht="15" customHeight="1">
      <c r="A24" s="6" t="inlineStr">
        <is>
          <t>Works in Excel (2016 or later, Mac or Windows) and Google Sheets. No macros.</t>
        </is>
      </c>
    </row>
    <row r="25" ht="8" customHeight="1"/>
    <row r="26" ht="22" customHeight="1">
      <c r="A26" s="3" t="inlineStr">
        <is>
          <t>Tips</t>
        </is>
      </c>
    </row>
    <row r="27" ht="15" customHeight="1">
      <c r="A27" s="6" t="inlineStr">
        <is>
          <t>Log as you go, or once a week from your banking app. Little and often is easiest.</t>
        </is>
      </c>
    </row>
    <row r="28" ht="15" customHeight="1">
      <c r="A28" s="6" t="inlineStr">
        <is>
          <t>Keep the category list short. Ten to fifteen is plenty.</t>
        </is>
      </c>
    </row>
    <row r="29" ht="15" customHeight="1">
      <c r="A29" s="6" t="inlineStr">
        <is>
          <t>Money moved to your own savings isn't spending, so leave it out.</t>
        </is>
      </c>
    </row>
    <row r="30" ht="8" customHeight="1"/>
    <row r="31" ht="22" customHeight="1">
      <c r="A31" s="3" t="inlineStr">
        <is>
          <t>Free, impartial help (checked 30 September 2026)</t>
        </is>
      </c>
    </row>
    <row r="32" ht="30" customHeight="1">
      <c r="A32" s="6" t="inlineStr">
        <is>
          <t>MoneyHelper, budgeting (free, backed by the government): https://www.moneyhelper.org.uk/en/everyday-money/budgeting</t>
        </is>
      </c>
    </row>
    <row r="33" ht="30" customHeight="1">
      <c r="A33" s="6" t="inlineStr">
        <is>
          <t>MoneyHelper, dealing with debt: https://www.moneyhelper.org.uk/en/money-troubles/dealing-with-debt</t>
        </is>
      </c>
    </row>
    <row r="34" ht="15" customHeight="1">
      <c r="A34" s="6" t="inlineStr">
        <is>
          <t>StepChange Debt Charity (free debt advice): https://www.stepchange.org/</t>
        </is>
      </c>
    </row>
    <row r="35" ht="8" customHeight="1"/>
    <row r="36" ht="30" customHeight="1">
      <c r="A36" s="8" t="inlineStr">
        <is>
          <t>This file helps you plan and keep track. It adds up the numbers you give it. It isn't financial advice, and it can't tell you what is right for your situation.</t>
        </is>
      </c>
    </row>
    <row r="37" ht="30" customHeight="1">
      <c r="A37" s="9" t="inlineStr">
        <is>
          <t>© RuleMind · rulemind.co.uk. For your own household use. Please don't share or resell this file.</t>
        </is>
      </c>
    </row>
  </sheetData>
  <sheetProtection selectLockedCells="0" selectUnlockedCells="0" sheet="1" objects="0" insertRows="1" insertHyperlinks="1" autoFilter="1" scenarios="0" formatColumns="1" deleteColumns="1" insertColumns="1" pivotTables="1" deleteRows="1" formatCells="1" formatRows="1" sort="1" password="8442"/>
  <hyperlinks>
    <hyperlink xmlns:r="http://schemas.openxmlformats.org/officeDocument/2006/relationships" ref="A5" r:id="rId1"/>
    <hyperlink xmlns:r="http://schemas.openxmlformats.org/officeDocument/2006/relationships" ref="A6" r:id="rId2"/>
    <hyperlink xmlns:r="http://schemas.openxmlformats.org/officeDocument/2006/relationships" ref="A7" r:id="rId3"/>
    <hyperlink xmlns:r="http://schemas.openxmlformats.org/officeDocument/2006/relationships" ref="A8" r:id="rId4"/>
    <hyperlink xmlns:r="http://schemas.openxmlformats.org/officeDocument/2006/relationships" ref="A9" r:id="rId5"/>
    <hyperlink xmlns:r="http://schemas.openxmlformats.org/officeDocument/2006/relationships" ref="A10" r:id="rId6"/>
  </hyperlinks>
  <pageMargins left="0.75" right="0.75" top="1" bottom="1" header="0.5" footer="0.5"/>
  <pageSetup orientation="portrait"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7"/>
</worksheet>
</file>

<file path=xl/worksheets/sheet3.xml><?xml version="1.0" encoding="utf-8"?>
<worksheet xmlns="http://schemas.openxmlformats.org/spreadsheetml/2006/main">
  <sheetPr>
    <tabColor rgb="00B3261E"/>
    <outlinePr summaryBelow="1" summaryRight="1"/>
    <pageSetUpPr fitToPage="1"/>
  </sheetPr>
  <dimension ref="A1:C31"/>
  <sheetViews>
    <sheetView showGridLines="0" workbookViewId="0">
      <pane ySplit="5" topLeftCell="A6" activePane="bottomLeft" state="frozen"/>
      <selection pane="bottomLeft" activeCell="A1" sqref="A1"/>
    </sheetView>
  </sheetViews>
  <sheetFormatPr baseColWidth="8" defaultRowHeight="15" outlineLevelCol="0"/>
  <cols>
    <col width="30" customWidth="1" min="1" max="1"/>
    <col width="18" customWidth="1" min="2" max="2"/>
    <col width="40" customWidth="1" min="3" max="3"/>
  </cols>
  <sheetData>
    <row r="1" ht="32" customHeight="1">
      <c r="A1" s="10" t="inlineStr">
        <is>
          <t>Categories</t>
        </is>
      </c>
    </row>
    <row r="2">
      <c r="A2" s="11" t="inlineStr">
        <is>
          <t>Your spending categories and how much you want to spend on each a month.</t>
        </is>
      </c>
    </row>
    <row r="3">
      <c r="A3" s="12" t="inlineStr">
        <is>
          <t>Sample rows show how it works. Peach cells are the ones you type in; white cells work themselves out. Replace the sample rows with your own.</t>
        </is>
      </c>
      <c r="B3" s="13" t="n"/>
      <c r="C3" s="13" t="n"/>
    </row>
    <row r="4"/>
    <row r="5" ht="30" customHeight="1">
      <c r="A5" s="14" t="inlineStr">
        <is>
          <t>Category</t>
        </is>
      </c>
      <c r="B5" s="14" t="inlineStr">
        <is>
          <t>Monthly limit (£)</t>
        </is>
      </c>
      <c r="C5" s="14" t="inlineStr">
        <is>
          <t>Notes</t>
        </is>
      </c>
    </row>
    <row r="6">
      <c r="A6" s="54" t="inlineStr">
        <is>
          <t>Groceries</t>
        </is>
      </c>
      <c r="B6" s="55" t="n">
        <v>320</v>
      </c>
      <c r="C6" s="54" t="n"/>
    </row>
    <row r="7">
      <c r="A7" s="54" t="inlineStr">
        <is>
          <t>Eating out and takeaways</t>
        </is>
      </c>
      <c r="B7" s="55" t="n">
        <v>80</v>
      </c>
      <c r="C7" s="54" t="n"/>
    </row>
    <row r="8">
      <c r="A8" s="54" t="inlineStr">
        <is>
          <t>Transport and fuel</t>
        </is>
      </c>
      <c r="B8" s="55" t="n">
        <v>150</v>
      </c>
      <c r="C8" s="54" t="n"/>
    </row>
    <row r="9">
      <c r="A9" s="54" t="inlineStr">
        <is>
          <t>Household</t>
        </is>
      </c>
      <c r="B9" s="55" t="n">
        <v>60</v>
      </c>
      <c r="C9" s="54" t="n"/>
    </row>
    <row r="10">
      <c r="A10" s="54" t="inlineStr">
        <is>
          <t>Clothes</t>
        </is>
      </c>
      <c r="B10" s="55" t="n">
        <v>50</v>
      </c>
      <c r="C10" s="54" t="n"/>
    </row>
    <row r="11">
      <c r="A11" s="54" t="inlineStr">
        <is>
          <t>Health and beauty</t>
        </is>
      </c>
      <c r="B11" s="55" t="n">
        <v>30</v>
      </c>
      <c r="C11" s="54" t="n"/>
    </row>
    <row r="12">
      <c r="A12" s="54" t="inlineStr">
        <is>
          <t>Fun and hobbies</t>
        </is>
      </c>
      <c r="B12" s="55" t="n">
        <v>60</v>
      </c>
      <c r="C12" s="54" t="n"/>
    </row>
    <row r="13">
      <c r="A13" s="54" t="inlineStr">
        <is>
          <t>Subscriptions</t>
        </is>
      </c>
      <c r="B13" s="55" t="n">
        <v>40</v>
      </c>
      <c r="C13" s="54" t="n"/>
    </row>
    <row r="14">
      <c r="A14" s="54" t="inlineStr">
        <is>
          <t>Gifts</t>
        </is>
      </c>
      <c r="B14" s="55" t="n">
        <v>25</v>
      </c>
      <c r="C14" s="54" t="n"/>
    </row>
    <row r="15">
      <c r="A15" s="54" t="inlineStr">
        <is>
          <t>Children</t>
        </is>
      </c>
      <c r="B15" s="55" t="n">
        <v>60</v>
      </c>
      <c r="C15" s="54" t="n"/>
    </row>
    <row r="16">
      <c r="A16" s="54" t="inlineStr">
        <is>
          <t>Pets</t>
        </is>
      </c>
      <c r="B16" s="55" t="n">
        <v>30</v>
      </c>
      <c r="C16" s="54" t="n"/>
    </row>
    <row r="17">
      <c r="A17" s="54" t="inlineStr">
        <is>
          <t>Holidays</t>
        </is>
      </c>
      <c r="B17" s="55" t="n">
        <v>0</v>
      </c>
      <c r="C17" s="54" t="n"/>
    </row>
    <row r="18">
      <c r="A18" s="54" t="inlineStr">
        <is>
          <t>Other</t>
        </is>
      </c>
      <c r="B18" s="55" t="n">
        <v>50</v>
      </c>
      <c r="C18" s="54" t="n"/>
    </row>
    <row r="19">
      <c r="A19" s="54" t="n"/>
      <c r="B19" s="55" t="n"/>
      <c r="C19" s="54" t="n"/>
    </row>
    <row r="20">
      <c r="A20" s="54" t="n"/>
      <c r="B20" s="55" t="n"/>
      <c r="C20" s="54" t="n"/>
    </row>
    <row r="21">
      <c r="A21" s="54" t="n"/>
      <c r="B21" s="55" t="n"/>
      <c r="C21" s="54" t="n"/>
    </row>
    <row r="22">
      <c r="A22" s="54" t="n"/>
      <c r="B22" s="55" t="n"/>
      <c r="C22" s="54" t="n"/>
    </row>
    <row r="23">
      <c r="A23" s="54" t="n"/>
      <c r="B23" s="55" t="n"/>
      <c r="C23" s="54" t="n"/>
    </row>
    <row r="24">
      <c r="A24" s="54" t="n"/>
      <c r="B24" s="55" t="n"/>
      <c r="C24" s="54" t="n"/>
    </row>
    <row r="25">
      <c r="A25" s="54" t="n"/>
      <c r="B25" s="55" t="n"/>
      <c r="C25" s="54" t="n"/>
    </row>
    <row r="26">
      <c r="A26" s="54" t="n"/>
      <c r="B26" s="55" t="n"/>
      <c r="C26" s="54" t="n"/>
    </row>
    <row r="27">
      <c r="A27" s="54" t="n"/>
      <c r="B27" s="55" t="n"/>
      <c r="C27" s="54" t="n"/>
    </row>
    <row r="28">
      <c r="A28" s="54" t="n"/>
      <c r="B28" s="55" t="n"/>
      <c r="C28" s="54" t="n"/>
    </row>
    <row r="29">
      <c r="A29" s="54" t="n"/>
      <c r="B29" s="55" t="n"/>
      <c r="C29" s="54" t="n"/>
    </row>
    <row r="30">
      <c r="A30" s="54" t="n"/>
      <c r="B30" s="55" t="n"/>
      <c r="C30" s="54" t="n"/>
    </row>
    <row r="31">
      <c r="A31" s="17" t="inlineStr">
        <is>
          <t>Total</t>
        </is>
      </c>
      <c r="B31" s="18">
        <f>SUM(B6:B30)</f>
        <v/>
      </c>
      <c r="C31" s="19" t="n"/>
    </row>
  </sheetData>
  <sheetProtection selectLockedCells="0" selectUnlockedCells="0" sheet="1" objects="0" insertRows="1" insertHyperlinks="1" autoFilter="1" scenarios="0" formatColumns="1" deleteColumns="1" insertColumns="1" pivotTables="1" deleteRows="1" formatCells="1" formatRows="1" sort="1" password="C787"/>
  <dataValidations count="1">
    <dataValidation sqref="B6:B30" showDropDown="0" showInputMessage="0" showErrorMessage="1" allowBlank="1" errorTitle="Check the amount" error="Enter £0 or more." prompt="Type an amount in pounds, for example 45.50." type="decimal" operator="greaterThanOrEqual">
      <formula1>0</formula1>
    </dataValidation>
  </dataValidations>
  <printOptions horizontalCentered="0"/>
  <pageMargins left="0.75" right="0.75" top="1" bottom="1" header="0.5" footer="0.5"/>
  <pageSetup orientation="portrait"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B3261E"/>
    <outlinePr summaryBelow="1" summaryRight="1"/>
    <pageSetUpPr fitToPage="1"/>
  </sheetPr>
  <dimension ref="A1:I1005"/>
  <sheetViews>
    <sheetView showGridLines="0" workbookViewId="0">
      <pane ySplit="5" topLeftCell="A6" activePane="bottomLeft" state="frozen"/>
      <selection pane="bottomLeft" activeCell="A1" sqref="A1"/>
    </sheetView>
  </sheetViews>
  <sheetFormatPr baseColWidth="8" defaultRowHeight="15" outlineLevelCol="0"/>
  <cols>
    <col width="13" customWidth="1" min="1" max="1"/>
    <col width="28" customWidth="1" min="2" max="2"/>
    <col width="26" customWidth="1" min="3" max="3"/>
    <col width="13" customWidth="1" min="4" max="4"/>
    <col width="15" customWidth="1" min="5" max="5"/>
    <col width="28" customWidth="1" min="6" max="6"/>
    <col width="12" customWidth="1" min="7" max="7"/>
    <col width="14" customWidth="1" min="8" max="8"/>
    <col hidden="1" width="3" customWidth="1" min="9" max="9"/>
  </cols>
  <sheetData>
    <row r="1" ht="32" customHeight="1">
      <c r="A1" s="10" t="inlineStr">
        <is>
          <t>Spending log</t>
        </is>
      </c>
    </row>
    <row r="2">
      <c r="A2" s="11" t="inlineStr">
        <is>
          <t>One row per purchase. Refunds as minus amounts. You can paste rows from your bank's CSV.</t>
        </is>
      </c>
    </row>
    <row r="3">
      <c r="A3" s="12" t="inlineStr">
        <is>
          <t>Sample rows show how it works. Peach cells are the ones you type in; white cells work themselves out. Replace the sample rows with your own.</t>
        </is>
      </c>
      <c r="B3" s="13" t="n"/>
      <c r="C3" s="13" t="n"/>
      <c r="D3" s="13" t="n"/>
      <c r="E3" s="13" t="n"/>
      <c r="F3" s="13" t="n"/>
      <c r="G3" s="13" t="n"/>
      <c r="H3" s="13" t="n"/>
    </row>
    <row r="4"/>
    <row r="5" ht="18" customHeight="1">
      <c r="A5" s="14" t="inlineStr">
        <is>
          <t>Date</t>
        </is>
      </c>
      <c r="B5" s="14" t="inlineStr">
        <is>
          <t>Shop or payee</t>
        </is>
      </c>
      <c r="C5" s="14" t="inlineStr">
        <is>
          <t>Category</t>
        </is>
      </c>
      <c r="D5" s="14" t="inlineStr">
        <is>
          <t>Amount (£)</t>
        </is>
      </c>
      <c r="E5" s="14" t="inlineStr">
        <is>
          <t>Paid by</t>
        </is>
      </c>
      <c r="F5" s="14" t="inlineStr">
        <is>
          <t>Notes</t>
        </is>
      </c>
      <c r="G5" s="14" t="inlineStr">
        <is>
          <t>Month</t>
        </is>
      </c>
      <c r="H5" s="14" t="inlineStr">
        <is>
          <t>Check</t>
        </is>
      </c>
    </row>
    <row r="6">
      <c r="A6" s="56" t="n">
        <v>46204</v>
      </c>
      <c r="B6" s="54" t="inlineStr">
        <is>
          <t>Tesco</t>
        </is>
      </c>
      <c r="C6" s="54" t="inlineStr">
        <is>
          <t>Groceries</t>
        </is>
      </c>
      <c r="D6" s="55" t="n">
        <v>64.2</v>
      </c>
      <c r="E6" s="54" t="inlineStr">
        <is>
          <t>Debit card</t>
        </is>
      </c>
      <c r="F6" s="54" t="n"/>
      <c r="G6" s="21">
        <f>IF(A6="","",DATE(YEAR(A6),MONTH(A6),1))</f>
        <v/>
      </c>
      <c r="H6" s="11">
        <f>IF(AND(A6="",D6=""),"",IF(A6="","Add a date",IF(C6="","Pick a category",IF(COUNTIF(Categories!$A$6:$A$30,C6)=0,"Not in Categories",IF(D6="","Add the amount","OK")))))</f>
        <v/>
      </c>
      <c r="I6" s="22">
        <f>IF(AND(G6&lt;&gt;"",G6=Dashboard!$C$4,N(D6)&gt;0),D6+ROW()/10000000,"")</f>
        <v/>
      </c>
    </row>
    <row r="7">
      <c r="A7" s="56" t="n">
        <v>46205</v>
      </c>
      <c r="B7" s="54" t="inlineStr">
        <is>
          <t>Shell</t>
        </is>
      </c>
      <c r="C7" s="54" t="inlineStr">
        <is>
          <t>Transport and fuel</t>
        </is>
      </c>
      <c r="D7" s="55" t="n">
        <v>58</v>
      </c>
      <c r="E7" s="54" t="inlineStr">
        <is>
          <t>Debit card</t>
        </is>
      </c>
      <c r="F7" s="54" t="n"/>
      <c r="G7" s="21">
        <f>IF(A7="","",DATE(YEAR(A7),MONTH(A7),1))</f>
        <v/>
      </c>
      <c r="H7" s="11">
        <f>IF(AND(A7="",D7=""),"",IF(A7="","Add a date",IF(C7="","Pick a category",IF(COUNTIF(Categories!$A$6:$A$30,C7)=0,"Not in Categories",IF(D7="","Add the amount","OK")))))</f>
        <v/>
      </c>
      <c r="I7" s="22">
        <f>IF(AND(G7&lt;&gt;"",G7=Dashboard!$C$4,N(D7)&gt;0),D7+ROW()/10000000,"")</f>
        <v/>
      </c>
    </row>
    <row r="8">
      <c r="A8" s="56" t="n">
        <v>46207</v>
      </c>
      <c r="B8" s="54" t="inlineStr">
        <is>
          <t>Pizza Place</t>
        </is>
      </c>
      <c r="C8" s="54" t="inlineStr">
        <is>
          <t>Eating out and takeaways</t>
        </is>
      </c>
      <c r="D8" s="55" t="n">
        <v>24.5</v>
      </c>
      <c r="E8" s="54" t="inlineStr">
        <is>
          <t>Credit card</t>
        </is>
      </c>
      <c r="F8" s="54" t="n"/>
      <c r="G8" s="21">
        <f>IF(A8="","",DATE(YEAR(A8),MONTH(A8),1))</f>
        <v/>
      </c>
      <c r="H8" s="11">
        <f>IF(AND(A8="",D8=""),"",IF(A8="","Add a date",IF(C8="","Pick a category",IF(COUNTIF(Categories!$A$6:$A$30,C8)=0,"Not in Categories",IF(D8="","Add the amount","OK")))))</f>
        <v/>
      </c>
      <c r="I8" s="22">
        <f>IF(AND(G8&lt;&gt;"",G8=Dashboard!$C$4,N(D8)&gt;0),D8+ROW()/10000000,"")</f>
        <v/>
      </c>
    </row>
    <row r="9">
      <c r="A9" s="56" t="n">
        <v>46209</v>
      </c>
      <c r="B9" s="54" t="inlineStr">
        <is>
          <t>Netflix</t>
        </is>
      </c>
      <c r="C9" s="54" t="inlineStr">
        <is>
          <t>Subscriptions</t>
        </is>
      </c>
      <c r="D9" s="55" t="n">
        <v>12.99</v>
      </c>
      <c r="E9" s="54" t="inlineStr">
        <is>
          <t>Direct debit</t>
        </is>
      </c>
      <c r="F9" s="54" t="n"/>
      <c r="G9" s="21">
        <f>IF(A9="","",DATE(YEAR(A9),MONTH(A9),1))</f>
        <v/>
      </c>
      <c r="H9" s="11">
        <f>IF(AND(A9="",D9=""),"",IF(A9="","Add a date",IF(C9="","Pick a category",IF(COUNTIF(Categories!$A$6:$A$30,C9)=0,"Not in Categories",IF(D9="","Add the amount","OK")))))</f>
        <v/>
      </c>
      <c r="I9" s="22">
        <f>IF(AND(G9&lt;&gt;"",G9=Dashboard!$C$4,N(D9)&gt;0),D9+ROW()/10000000,"")</f>
        <v/>
      </c>
    </row>
    <row r="10">
      <c r="A10" s="56" t="n">
        <v>46211</v>
      </c>
      <c r="B10" s="54" t="inlineStr">
        <is>
          <t>Aldi</t>
        </is>
      </c>
      <c r="C10" s="54" t="inlineStr">
        <is>
          <t>Groceries</t>
        </is>
      </c>
      <c r="D10" s="55" t="n">
        <v>41.35</v>
      </c>
      <c r="E10" s="54" t="inlineStr">
        <is>
          <t>Debit card</t>
        </is>
      </c>
      <c r="F10" s="54" t="n"/>
      <c r="G10" s="21">
        <f>IF(A10="","",DATE(YEAR(A10),MONTH(A10),1))</f>
        <v/>
      </c>
      <c r="H10" s="11">
        <f>IF(AND(A10="",D10=""),"",IF(A10="","Add a date",IF(C10="","Pick a category",IF(COUNTIF(Categories!$A$6:$A$30,C10)=0,"Not in Categories",IF(D10="","Add the amount","OK")))))</f>
        <v/>
      </c>
      <c r="I10" s="22">
        <f>IF(AND(G10&lt;&gt;"",G10=Dashboard!$C$4,N(D10)&gt;0),D10+ROW()/10000000,"")</f>
        <v/>
      </c>
    </row>
    <row r="11">
      <c r="A11" s="56" t="n">
        <v>46214</v>
      </c>
      <c r="B11" s="54" t="inlineStr">
        <is>
          <t>Boots</t>
        </is>
      </c>
      <c r="C11" s="54" t="inlineStr">
        <is>
          <t>Health and beauty</t>
        </is>
      </c>
      <c r="D11" s="55" t="n">
        <v>14.8</v>
      </c>
      <c r="E11" s="54" t="inlineStr">
        <is>
          <t>Debit card</t>
        </is>
      </c>
      <c r="F11" s="54" t="n"/>
      <c r="G11" s="21">
        <f>IF(A11="","",DATE(YEAR(A11),MONTH(A11),1))</f>
        <v/>
      </c>
      <c r="H11" s="11">
        <f>IF(AND(A11="",D11=""),"",IF(A11="","Add a date",IF(C11="","Pick a category",IF(COUNTIF(Categories!$A$6:$A$30,C11)=0,"Not in Categories",IF(D11="","Add the amount","OK")))))</f>
        <v/>
      </c>
      <c r="I11" s="22">
        <f>IF(AND(G11&lt;&gt;"",G11=Dashboard!$C$4,N(D11)&gt;0),D11+ROW()/10000000,"")</f>
        <v/>
      </c>
    </row>
    <row r="12">
      <c r="A12" s="56" t="n">
        <v>46216</v>
      </c>
      <c r="B12" s="54" t="inlineStr">
        <is>
          <t>Wilko</t>
        </is>
      </c>
      <c r="C12" s="54" t="inlineStr">
        <is>
          <t>Household</t>
        </is>
      </c>
      <c r="D12" s="55" t="n">
        <v>22.4</v>
      </c>
      <c r="E12" s="54" t="inlineStr">
        <is>
          <t>Cash</t>
        </is>
      </c>
      <c r="F12" s="54" t="n"/>
      <c r="G12" s="21">
        <f>IF(A12="","",DATE(YEAR(A12),MONTH(A12),1))</f>
        <v/>
      </c>
      <c r="H12" s="11">
        <f>IF(AND(A12="",D12=""),"",IF(A12="","Add a date",IF(C12="","Pick a category",IF(COUNTIF(Categories!$A$6:$A$30,C12)=0,"Not in Categories",IF(D12="","Add the amount","OK")))))</f>
        <v/>
      </c>
      <c r="I12" s="22">
        <f>IF(AND(G12&lt;&gt;"",G12=Dashboard!$C$4,N(D12)&gt;0),D12+ROW()/10000000,"")</f>
        <v/>
      </c>
    </row>
    <row r="13">
      <c r="A13" s="56" t="n">
        <v>46218</v>
      </c>
      <c r="B13" s="54" t="inlineStr">
        <is>
          <t>Tesco</t>
        </is>
      </c>
      <c r="C13" s="54" t="inlineStr">
        <is>
          <t>Groceries</t>
        </is>
      </c>
      <c r="D13" s="55" t="n">
        <v>72.09999999999999</v>
      </c>
      <c r="E13" s="54" t="inlineStr">
        <is>
          <t>Debit card</t>
        </is>
      </c>
      <c r="F13" s="54" t="n"/>
      <c r="G13" s="21">
        <f>IF(A13="","",DATE(YEAR(A13),MONTH(A13),1))</f>
        <v/>
      </c>
      <c r="H13" s="11">
        <f>IF(AND(A13="",D13=""),"",IF(A13="","Add a date",IF(C13="","Pick a category",IF(COUNTIF(Categories!$A$6:$A$30,C13)=0,"Not in Categories",IF(D13="","Add the amount","OK")))))</f>
        <v/>
      </c>
      <c r="I13" s="22">
        <f>IF(AND(G13&lt;&gt;"",G13=Dashboard!$C$4,N(D13)&gt;0),D13+ROW()/10000000,"")</f>
        <v/>
      </c>
    </row>
    <row r="14">
      <c r="A14" s="56" t="n">
        <v>46221</v>
      </c>
      <c r="B14" s="54" t="inlineStr">
        <is>
          <t>Cinema</t>
        </is>
      </c>
      <c r="C14" s="54" t="inlineStr">
        <is>
          <t>Fun and hobbies</t>
        </is>
      </c>
      <c r="D14" s="55" t="n">
        <v>21</v>
      </c>
      <c r="E14" s="54" t="inlineStr">
        <is>
          <t>Credit card</t>
        </is>
      </c>
      <c r="F14" s="54" t="n"/>
      <c r="G14" s="21">
        <f>IF(A14="","",DATE(YEAR(A14),MONTH(A14),1))</f>
        <v/>
      </c>
      <c r="H14" s="11">
        <f>IF(AND(A14="",D14=""),"",IF(A14="","Add a date",IF(C14="","Pick a category",IF(COUNTIF(Categories!$A$6:$A$30,C14)=0,"Not in Categories",IF(D14="","Add the amount","OK")))))</f>
        <v/>
      </c>
      <c r="I14" s="22">
        <f>IF(AND(G14&lt;&gt;"",G14=Dashboard!$C$4,N(D14)&gt;0),D14+ROW()/10000000,"")</f>
        <v/>
      </c>
    </row>
    <row r="15">
      <c r="A15" s="56" t="n">
        <v>46223</v>
      </c>
      <c r="B15" s="54" t="inlineStr">
        <is>
          <t>Pets at Home</t>
        </is>
      </c>
      <c r="C15" s="54" t="inlineStr">
        <is>
          <t>Pets</t>
        </is>
      </c>
      <c r="D15" s="55" t="n">
        <v>27.99</v>
      </c>
      <c r="E15" s="54" t="inlineStr">
        <is>
          <t>Debit card</t>
        </is>
      </c>
      <c r="F15" s="54" t="n"/>
      <c r="G15" s="21">
        <f>IF(A15="","",DATE(YEAR(A15),MONTH(A15),1))</f>
        <v/>
      </c>
      <c r="H15" s="11">
        <f>IF(AND(A15="",D15=""),"",IF(A15="","Add a date",IF(C15="","Pick a category",IF(COUNTIF(Categories!$A$6:$A$30,C15)=0,"Not in Categories",IF(D15="","Add the amount","OK")))))</f>
        <v/>
      </c>
      <c r="I15" s="22">
        <f>IF(AND(G15&lt;&gt;"",G15=Dashboard!$C$4,N(D15)&gt;0),D15+ROW()/10000000,"")</f>
        <v/>
      </c>
    </row>
    <row r="16">
      <c r="A16" s="56" t="n">
        <v>46225</v>
      </c>
      <c r="B16" s="54" t="inlineStr">
        <is>
          <t>Aldi</t>
        </is>
      </c>
      <c r="C16" s="54" t="inlineStr">
        <is>
          <t>Groceries</t>
        </is>
      </c>
      <c r="D16" s="55" t="n">
        <v>38.6</v>
      </c>
      <c r="E16" s="54" t="inlineStr">
        <is>
          <t>Debit card</t>
        </is>
      </c>
      <c r="F16" s="54" t="n"/>
      <c r="G16" s="21">
        <f>IF(A16="","",DATE(YEAR(A16),MONTH(A16),1))</f>
        <v/>
      </c>
      <c r="H16" s="11">
        <f>IF(AND(A16="",D16=""),"",IF(A16="","Add a date",IF(C16="","Pick a category",IF(COUNTIF(Categories!$A$6:$A$30,C16)=0,"Not in Categories",IF(D16="","Add the amount","OK")))))</f>
        <v/>
      </c>
      <c r="I16" s="22">
        <f>IF(AND(G16&lt;&gt;"",G16=Dashboard!$C$4,N(D16)&gt;0),D16+ROW()/10000000,"")</f>
        <v/>
      </c>
    </row>
    <row r="17">
      <c r="A17" s="56" t="n">
        <v>46228</v>
      </c>
      <c r="B17" s="54" t="inlineStr">
        <is>
          <t>Next</t>
        </is>
      </c>
      <c r="C17" s="54" t="inlineStr">
        <is>
          <t>Clothes</t>
        </is>
      </c>
      <c r="D17" s="55" t="n">
        <v>45</v>
      </c>
      <c r="E17" s="54" t="inlineStr">
        <is>
          <t>Credit card</t>
        </is>
      </c>
      <c r="F17" s="54" t="n"/>
      <c r="G17" s="21">
        <f>IF(A17="","",DATE(YEAR(A17),MONTH(A17),1))</f>
        <v/>
      </c>
      <c r="H17" s="11">
        <f>IF(AND(A17="",D17=""),"",IF(A17="","Add a date",IF(C17="","Pick a category",IF(COUNTIF(Categories!$A$6:$A$30,C17)=0,"Not in Categories",IF(D17="","Add the amount","OK")))))</f>
        <v/>
      </c>
      <c r="I17" s="22">
        <f>IF(AND(G17&lt;&gt;"",G17=Dashboard!$C$4,N(D17)&gt;0),D17+ROW()/10000000,"")</f>
        <v/>
      </c>
    </row>
    <row r="18">
      <c r="A18" s="56" t="n">
        <v>46230</v>
      </c>
      <c r="B18" s="54" t="inlineStr">
        <is>
          <t>Trainline</t>
        </is>
      </c>
      <c r="C18" s="54" t="inlineStr">
        <is>
          <t>Transport and fuel</t>
        </is>
      </c>
      <c r="D18" s="55" t="n">
        <v>32.4</v>
      </c>
      <c r="E18" s="54" t="inlineStr">
        <is>
          <t>Debit card</t>
        </is>
      </c>
      <c r="F18" s="54" t="n"/>
      <c r="G18" s="21">
        <f>IF(A18="","",DATE(YEAR(A18),MONTH(A18),1))</f>
        <v/>
      </c>
      <c r="H18" s="11">
        <f>IF(AND(A18="",D18=""),"",IF(A18="","Add a date",IF(C18="","Pick a category",IF(COUNTIF(Categories!$A$6:$A$30,C18)=0,"Not in Categories",IF(D18="","Add the amount","OK")))))</f>
        <v/>
      </c>
      <c r="I18" s="22">
        <f>IF(AND(G18&lt;&gt;"",G18=Dashboard!$C$4,N(D18)&gt;0),D18+ROW()/10000000,"")</f>
        <v/>
      </c>
    </row>
    <row r="19">
      <c r="A19" s="56" t="n">
        <v>46232</v>
      </c>
      <c r="B19" s="54" t="inlineStr">
        <is>
          <t>Tesco</t>
        </is>
      </c>
      <c r="C19" s="54" t="inlineStr">
        <is>
          <t>Groceries</t>
        </is>
      </c>
      <c r="D19" s="55" t="n">
        <v>69.90000000000001</v>
      </c>
      <c r="E19" s="54" t="inlineStr">
        <is>
          <t>Debit card</t>
        </is>
      </c>
      <c r="F19" s="54" t="n"/>
      <c r="G19" s="21">
        <f>IF(A19="","",DATE(YEAR(A19),MONTH(A19),1))</f>
        <v/>
      </c>
      <c r="H19" s="11">
        <f>IF(AND(A19="",D19=""),"",IF(A19="","Add a date",IF(C19="","Pick a category",IF(COUNTIF(Categories!$A$6:$A$30,C19)=0,"Not in Categories",IF(D19="","Add the amount","OK")))))</f>
        <v/>
      </c>
      <c r="I19" s="22">
        <f>IF(AND(G19&lt;&gt;"",G19=Dashboard!$C$4,N(D19)&gt;0),D19+ROW()/10000000,"")</f>
        <v/>
      </c>
    </row>
    <row r="20">
      <c r="A20" s="56" t="n">
        <v>46235</v>
      </c>
      <c r="B20" s="54" t="inlineStr">
        <is>
          <t>Tesco</t>
        </is>
      </c>
      <c r="C20" s="54" t="inlineStr">
        <is>
          <t>Groceries</t>
        </is>
      </c>
      <c r="D20" s="55" t="n">
        <v>66.45</v>
      </c>
      <c r="E20" s="54" t="inlineStr">
        <is>
          <t>Debit card</t>
        </is>
      </c>
      <c r="F20" s="54" t="n"/>
      <c r="G20" s="21">
        <f>IF(A20="","",DATE(YEAR(A20),MONTH(A20),1))</f>
        <v/>
      </c>
      <c r="H20" s="11">
        <f>IF(AND(A20="",D20=""),"",IF(A20="","Add a date",IF(C20="","Pick a category",IF(COUNTIF(Categories!$A$6:$A$30,C20)=0,"Not in Categories",IF(D20="","Add the amount","OK")))))</f>
        <v/>
      </c>
      <c r="I20" s="22">
        <f>IF(AND(G20&lt;&gt;"",G20=Dashboard!$C$4,N(D20)&gt;0),D20+ROW()/10000000,"")</f>
        <v/>
      </c>
    </row>
    <row r="21">
      <c r="A21" s="56" t="n">
        <v>46237</v>
      </c>
      <c r="B21" s="54" t="inlineStr">
        <is>
          <t>Shell</t>
        </is>
      </c>
      <c r="C21" s="54" t="inlineStr">
        <is>
          <t>Transport and fuel</t>
        </is>
      </c>
      <c r="D21" s="55" t="n">
        <v>61.2</v>
      </c>
      <c r="E21" s="54" t="inlineStr">
        <is>
          <t>Debit card</t>
        </is>
      </c>
      <c r="F21" s="54" t="n"/>
      <c r="G21" s="21">
        <f>IF(A21="","",DATE(YEAR(A21),MONTH(A21),1))</f>
        <v/>
      </c>
      <c r="H21" s="11">
        <f>IF(AND(A21="",D21=""),"",IF(A21="","Add a date",IF(C21="","Pick a category",IF(COUNTIF(Categories!$A$6:$A$30,C21)=0,"Not in Categories",IF(D21="","Add the amount","OK")))))</f>
        <v/>
      </c>
      <c r="I21" s="22">
        <f>IF(AND(G21&lt;&gt;"",G21=Dashboard!$C$4,N(D21)&gt;0),D21+ROW()/10000000,"")</f>
        <v/>
      </c>
    </row>
    <row r="22">
      <c r="A22" s="56" t="n">
        <v>46239</v>
      </c>
      <c r="B22" s="54" t="inlineStr">
        <is>
          <t>Nando's</t>
        </is>
      </c>
      <c r="C22" s="54" t="inlineStr">
        <is>
          <t>Eating out and takeaways</t>
        </is>
      </c>
      <c r="D22" s="55" t="n">
        <v>38.7</v>
      </c>
      <c r="E22" s="54" t="inlineStr">
        <is>
          <t>Credit card</t>
        </is>
      </c>
      <c r="F22" s="54" t="n"/>
      <c r="G22" s="21">
        <f>IF(A22="","",DATE(YEAR(A22),MONTH(A22),1))</f>
        <v/>
      </c>
      <c r="H22" s="11">
        <f>IF(AND(A22="",D22=""),"",IF(A22="","Add a date",IF(C22="","Pick a category",IF(COUNTIF(Categories!$A$6:$A$30,C22)=0,"Not in Categories",IF(D22="","Add the amount","OK")))))</f>
        <v/>
      </c>
      <c r="I22" s="22">
        <f>IF(AND(G22&lt;&gt;"",G22=Dashboard!$C$4,N(D22)&gt;0),D22+ROW()/10000000,"")</f>
        <v/>
      </c>
    </row>
    <row r="23">
      <c r="A23" s="56" t="n">
        <v>46240</v>
      </c>
      <c r="B23" s="54" t="inlineStr">
        <is>
          <t>Netflix</t>
        </is>
      </c>
      <c r="C23" s="54" t="inlineStr">
        <is>
          <t>Subscriptions</t>
        </is>
      </c>
      <c r="D23" s="55" t="n">
        <v>12.99</v>
      </c>
      <c r="E23" s="54" t="inlineStr">
        <is>
          <t>Direct debit</t>
        </is>
      </c>
      <c r="F23" s="54" t="n"/>
      <c r="G23" s="21">
        <f>IF(A23="","",DATE(YEAR(A23),MONTH(A23),1))</f>
        <v/>
      </c>
      <c r="H23" s="11">
        <f>IF(AND(A23="",D23=""),"",IF(A23="","Add a date",IF(C23="","Pick a category",IF(COUNTIF(Categories!$A$6:$A$30,C23)=0,"Not in Categories",IF(D23="","Add the amount","OK")))))</f>
        <v/>
      </c>
      <c r="I23" s="22">
        <f>IF(AND(G23&lt;&gt;"",G23=Dashboard!$C$4,N(D23)&gt;0),D23+ROW()/10000000,"")</f>
        <v/>
      </c>
    </row>
    <row r="24">
      <c r="A24" s="56" t="n">
        <v>46243</v>
      </c>
      <c r="B24" s="54" t="inlineStr">
        <is>
          <t>Aldi</t>
        </is>
      </c>
      <c r="C24" s="54" t="inlineStr">
        <is>
          <t>Groceries</t>
        </is>
      </c>
      <c r="D24" s="55" t="n">
        <v>44.1</v>
      </c>
      <c r="E24" s="54" t="inlineStr">
        <is>
          <t>Debit card</t>
        </is>
      </c>
      <c r="F24" s="54" t="n"/>
      <c r="G24" s="21">
        <f>IF(A24="","",DATE(YEAR(A24),MONTH(A24),1))</f>
        <v/>
      </c>
      <c r="H24" s="11">
        <f>IF(AND(A24="",D24=""),"",IF(A24="","Add a date",IF(C24="","Pick a category",IF(COUNTIF(Categories!$A$6:$A$30,C24)=0,"Not in Categories",IF(D24="","Add the amount","OK")))))</f>
        <v/>
      </c>
      <c r="I24" s="22">
        <f>IF(AND(G24&lt;&gt;"",G24=Dashboard!$C$4,N(D24)&gt;0),D24+ROW()/10000000,"")</f>
        <v/>
      </c>
    </row>
    <row r="25">
      <c r="A25" s="56" t="n">
        <v>46246</v>
      </c>
      <c r="B25" s="54" t="inlineStr">
        <is>
          <t>School shoes</t>
        </is>
      </c>
      <c r="C25" s="54" t="inlineStr">
        <is>
          <t>Children</t>
        </is>
      </c>
      <c r="D25" s="55" t="n">
        <v>42</v>
      </c>
      <c r="E25" s="54" t="inlineStr">
        <is>
          <t>Debit card</t>
        </is>
      </c>
      <c r="F25" s="54" t="n"/>
      <c r="G25" s="21">
        <f>IF(A25="","",DATE(YEAR(A25),MONTH(A25),1))</f>
        <v/>
      </c>
      <c r="H25" s="11">
        <f>IF(AND(A25="",D25=""),"",IF(A25="","Add a date",IF(C25="","Pick a category",IF(COUNTIF(Categories!$A$6:$A$30,C25)=0,"Not in Categories",IF(D25="","Add the amount","OK")))))</f>
        <v/>
      </c>
      <c r="I25" s="22">
        <f>IF(AND(G25&lt;&gt;"",G25=Dashboard!$C$4,N(D25)&gt;0),D25+ROW()/10000000,"")</f>
        <v/>
      </c>
    </row>
    <row r="26">
      <c r="A26" s="56" t="n">
        <v>46248</v>
      </c>
      <c r="B26" s="54" t="inlineStr">
        <is>
          <t>B&amp;Q</t>
        </is>
      </c>
      <c r="C26" s="54" t="inlineStr">
        <is>
          <t>Household</t>
        </is>
      </c>
      <c r="D26" s="55" t="n">
        <v>36.8</v>
      </c>
      <c r="E26" s="54" t="inlineStr">
        <is>
          <t>Debit card</t>
        </is>
      </c>
      <c r="F26" s="54" t="n"/>
      <c r="G26" s="21">
        <f>IF(A26="","",DATE(YEAR(A26),MONTH(A26),1))</f>
        <v/>
      </c>
      <c r="H26" s="11">
        <f>IF(AND(A26="",D26=""),"",IF(A26="","Add a date",IF(C26="","Pick a category",IF(COUNTIF(Categories!$A$6:$A$30,C26)=0,"Not in Categories",IF(D26="","Add the amount","OK")))))</f>
        <v/>
      </c>
      <c r="I26" s="22">
        <f>IF(AND(G26&lt;&gt;"",G26=Dashboard!$C$4,N(D26)&gt;0),D26+ROW()/10000000,"")</f>
        <v/>
      </c>
    </row>
    <row r="27">
      <c r="A27" s="56" t="n">
        <v>46250</v>
      </c>
      <c r="B27" s="54" t="inlineStr">
        <is>
          <t>Tesco</t>
        </is>
      </c>
      <c r="C27" s="54" t="inlineStr">
        <is>
          <t>Groceries</t>
        </is>
      </c>
      <c r="D27" s="55" t="n">
        <v>75.25</v>
      </c>
      <c r="E27" s="54" t="inlineStr">
        <is>
          <t>Debit card</t>
        </is>
      </c>
      <c r="F27" s="54" t="n"/>
      <c r="G27" s="21">
        <f>IF(A27="","",DATE(YEAR(A27),MONTH(A27),1))</f>
        <v/>
      </c>
      <c r="H27" s="11">
        <f>IF(AND(A27="",D27=""),"",IF(A27="","Add a date",IF(C27="","Pick a category",IF(COUNTIF(Categories!$A$6:$A$30,C27)=0,"Not in Categories",IF(D27="","Add the amount","OK")))))</f>
        <v/>
      </c>
      <c r="I27" s="22">
        <f>IF(AND(G27&lt;&gt;"",G27=Dashboard!$C$4,N(D27)&gt;0),D27+ROW()/10000000,"")</f>
        <v/>
      </c>
    </row>
    <row r="28">
      <c r="A28" s="56" t="n">
        <v>46253</v>
      </c>
      <c r="B28" s="54" t="inlineStr">
        <is>
          <t>Birthday present</t>
        </is>
      </c>
      <c r="C28" s="54" t="inlineStr">
        <is>
          <t>Gifts</t>
        </is>
      </c>
      <c r="D28" s="55" t="n">
        <v>30</v>
      </c>
      <c r="E28" s="54" t="inlineStr">
        <is>
          <t>Debit card</t>
        </is>
      </c>
      <c r="F28" s="54" t="n"/>
      <c r="G28" s="21">
        <f>IF(A28="","",DATE(YEAR(A28),MONTH(A28),1))</f>
        <v/>
      </c>
      <c r="H28" s="11">
        <f>IF(AND(A28="",D28=""),"",IF(A28="","Add a date",IF(C28="","Pick a category",IF(COUNTIF(Categories!$A$6:$A$30,C28)=0,"Not in Categories",IF(D28="","Add the amount","OK")))))</f>
        <v/>
      </c>
      <c r="I28" s="22">
        <f>IF(AND(G28&lt;&gt;"",G28=Dashboard!$C$4,N(D28)&gt;0),D28+ROW()/10000000,"")</f>
        <v/>
      </c>
    </row>
    <row r="29">
      <c r="A29" s="56" t="n">
        <v>46256</v>
      </c>
      <c r="B29" s="54" t="inlineStr">
        <is>
          <t>Aldi</t>
        </is>
      </c>
      <c r="C29" s="54" t="inlineStr">
        <is>
          <t>Groceries</t>
        </is>
      </c>
      <c r="D29" s="55" t="n">
        <v>40.15</v>
      </c>
      <c r="E29" s="54" t="inlineStr">
        <is>
          <t>Debit card</t>
        </is>
      </c>
      <c r="F29" s="54" t="n"/>
      <c r="G29" s="21">
        <f>IF(A29="","",DATE(YEAR(A29),MONTH(A29),1))</f>
        <v/>
      </c>
      <c r="H29" s="11">
        <f>IF(AND(A29="",D29=""),"",IF(A29="","Add a date",IF(C29="","Pick a category",IF(COUNTIF(Categories!$A$6:$A$30,C29)=0,"Not in Categories",IF(D29="","Add the amount","OK")))))</f>
        <v/>
      </c>
      <c r="I29" s="22">
        <f>IF(AND(G29&lt;&gt;"",G29=Dashboard!$C$4,N(D29)&gt;0),D29+ROW()/10000000,"")</f>
        <v/>
      </c>
    </row>
    <row r="30">
      <c r="A30" s="56" t="n">
        <v>46258</v>
      </c>
      <c r="B30" s="54" t="inlineStr">
        <is>
          <t>Next</t>
        </is>
      </c>
      <c r="C30" s="54" t="inlineStr">
        <is>
          <t>Clothes</t>
        </is>
      </c>
      <c r="D30" s="55" t="n">
        <v>-15</v>
      </c>
      <c r="E30" s="54" t="inlineStr">
        <is>
          <t>Credit card</t>
        </is>
      </c>
      <c r="F30" s="54" t="inlineStr">
        <is>
          <t>Refund</t>
        </is>
      </c>
      <c r="G30" s="21">
        <f>IF(A30="","",DATE(YEAR(A30),MONTH(A30),1))</f>
        <v/>
      </c>
      <c r="H30" s="11">
        <f>IF(AND(A30="",D30=""),"",IF(A30="","Add a date",IF(C30="","Pick a category",IF(COUNTIF(Categories!$A$6:$A$30,C30)=0,"Not in Categories",IF(D30="","Add the amount","OK")))))</f>
        <v/>
      </c>
      <c r="I30" s="22">
        <f>IF(AND(G30&lt;&gt;"",G30=Dashboard!$C$4,N(D30)&gt;0),D30+ROW()/10000000,"")</f>
        <v/>
      </c>
    </row>
    <row r="31">
      <c r="A31" s="56" t="n">
        <v>46261</v>
      </c>
      <c r="B31" s="54" t="inlineStr">
        <is>
          <t>Just Eat</t>
        </is>
      </c>
      <c r="C31" s="54" t="inlineStr">
        <is>
          <t>Eating out and takeaways</t>
        </is>
      </c>
      <c r="D31" s="55" t="n">
        <v>27.4</v>
      </c>
      <c r="E31" s="54" t="inlineStr">
        <is>
          <t>Credit card</t>
        </is>
      </c>
      <c r="F31" s="54" t="n"/>
      <c r="G31" s="21">
        <f>IF(A31="","",DATE(YEAR(A31),MONTH(A31),1))</f>
        <v/>
      </c>
      <c r="H31" s="11">
        <f>IF(AND(A31="",D31=""),"",IF(A31="","Add a date",IF(C31="","Pick a category",IF(COUNTIF(Categories!$A$6:$A$30,C31)=0,"Not in Categories",IF(D31="","Add the amount","OK")))))</f>
        <v/>
      </c>
      <c r="I31" s="22">
        <f>IF(AND(G31&lt;&gt;"",G31=Dashboard!$C$4,N(D31)&gt;0),D31+ROW()/10000000,"")</f>
        <v/>
      </c>
    </row>
    <row r="32">
      <c r="A32" s="56" t="n">
        <v>46264</v>
      </c>
      <c r="B32" s="54" t="inlineStr">
        <is>
          <t>Tesco</t>
        </is>
      </c>
      <c r="C32" s="54" t="inlineStr">
        <is>
          <t>Groceries</t>
        </is>
      </c>
      <c r="D32" s="55" t="n">
        <v>71.59999999999999</v>
      </c>
      <c r="E32" s="54" t="inlineStr">
        <is>
          <t>Debit card</t>
        </is>
      </c>
      <c r="F32" s="54" t="n"/>
      <c r="G32" s="21">
        <f>IF(A32="","",DATE(YEAR(A32),MONTH(A32),1))</f>
        <v/>
      </c>
      <c r="H32" s="11">
        <f>IF(AND(A32="",D32=""),"",IF(A32="","Add a date",IF(C32="","Pick a category",IF(COUNTIF(Categories!$A$6:$A$30,C32)=0,"Not in Categories",IF(D32="","Add the amount","OK")))))</f>
        <v/>
      </c>
      <c r="I32" s="22">
        <f>IF(AND(G32&lt;&gt;"",G32=Dashboard!$C$4,N(D32)&gt;0),D32+ROW()/10000000,"")</f>
        <v/>
      </c>
    </row>
    <row r="33">
      <c r="A33" s="56" t="n">
        <v>46266</v>
      </c>
      <c r="B33" s="54" t="inlineStr">
        <is>
          <t>Tesco</t>
        </is>
      </c>
      <c r="C33" s="54" t="inlineStr">
        <is>
          <t>Groceries</t>
        </is>
      </c>
      <c r="D33" s="55" t="n">
        <v>69.8</v>
      </c>
      <c r="E33" s="54" t="inlineStr">
        <is>
          <t>Debit card</t>
        </is>
      </c>
      <c r="F33" s="54" t="n"/>
      <c r="G33" s="21">
        <f>IF(A33="","",DATE(YEAR(A33),MONTH(A33),1))</f>
        <v/>
      </c>
      <c r="H33" s="11">
        <f>IF(AND(A33="",D33=""),"",IF(A33="","Add a date",IF(C33="","Pick a category",IF(COUNTIF(Categories!$A$6:$A$30,C33)=0,"Not in Categories",IF(D33="","Add the amount","OK")))))</f>
        <v/>
      </c>
      <c r="I33" s="22">
        <f>IF(AND(G33&lt;&gt;"",G33=Dashboard!$C$4,N(D33)&gt;0),D33+ROW()/10000000,"")</f>
        <v/>
      </c>
    </row>
    <row r="34">
      <c r="A34" s="56" t="n">
        <v>46267</v>
      </c>
      <c r="B34" s="54" t="inlineStr">
        <is>
          <t>Shell</t>
        </is>
      </c>
      <c r="C34" s="54" t="inlineStr">
        <is>
          <t>Transport and fuel</t>
        </is>
      </c>
      <c r="D34" s="55" t="n">
        <v>63.5</v>
      </c>
      <c r="E34" s="54" t="inlineStr">
        <is>
          <t>Debit card</t>
        </is>
      </c>
      <c r="F34" s="54" t="n"/>
      <c r="G34" s="21">
        <f>IF(A34="","",DATE(YEAR(A34),MONTH(A34),1))</f>
        <v/>
      </c>
      <c r="H34" s="11">
        <f>IF(AND(A34="",D34=""),"",IF(A34="","Add a date",IF(C34="","Pick a category",IF(COUNTIF(Categories!$A$6:$A$30,C34)=0,"Not in Categories",IF(D34="","Add the amount","OK")))))</f>
        <v/>
      </c>
      <c r="I34" s="22">
        <f>IF(AND(G34&lt;&gt;"",G34=Dashboard!$C$4,N(D34)&gt;0),D34+ROW()/10000000,"")</f>
        <v/>
      </c>
    </row>
    <row r="35">
      <c r="A35" s="56" t="n">
        <v>46269</v>
      </c>
      <c r="B35" s="54" t="inlineStr">
        <is>
          <t>School uniform</t>
        </is>
      </c>
      <c r="C35" s="54" t="inlineStr">
        <is>
          <t>Children</t>
        </is>
      </c>
      <c r="D35" s="55" t="n">
        <v>58</v>
      </c>
      <c r="E35" s="54" t="inlineStr">
        <is>
          <t>Debit card</t>
        </is>
      </c>
      <c r="F35" s="54" t="n"/>
      <c r="G35" s="21">
        <f>IF(A35="","",DATE(YEAR(A35),MONTH(A35),1))</f>
        <v/>
      </c>
      <c r="H35" s="11">
        <f>IF(AND(A35="",D35=""),"",IF(A35="","Add a date",IF(C35="","Pick a category",IF(COUNTIF(Categories!$A$6:$A$30,C35)=0,"Not in Categories",IF(D35="","Add the amount","OK")))))</f>
        <v/>
      </c>
      <c r="I35" s="22">
        <f>IF(AND(G35&lt;&gt;"",G35=Dashboard!$C$4,N(D35)&gt;0),D35+ROW()/10000000,"")</f>
        <v/>
      </c>
    </row>
    <row r="36">
      <c r="A36" s="56" t="n">
        <v>46271</v>
      </c>
      <c r="B36" s="54" t="inlineStr">
        <is>
          <t>Netflix</t>
        </is>
      </c>
      <c r="C36" s="54" t="inlineStr">
        <is>
          <t>Subscriptions</t>
        </is>
      </c>
      <c r="D36" s="55" t="n">
        <v>12.99</v>
      </c>
      <c r="E36" s="54" t="inlineStr">
        <is>
          <t>Direct debit</t>
        </is>
      </c>
      <c r="F36" s="54" t="n"/>
      <c r="G36" s="21">
        <f>IF(A36="","",DATE(YEAR(A36),MONTH(A36),1))</f>
        <v/>
      </c>
      <c r="H36" s="11">
        <f>IF(AND(A36="",D36=""),"",IF(A36="","Add a date",IF(C36="","Pick a category",IF(COUNTIF(Categories!$A$6:$A$30,C36)=0,"Not in Categories",IF(D36="","Add the amount","OK")))))</f>
        <v/>
      </c>
      <c r="I36" s="22">
        <f>IF(AND(G36&lt;&gt;"",G36=Dashboard!$C$4,N(D36)&gt;0),D36+ROW()/10000000,"")</f>
        <v/>
      </c>
    </row>
    <row r="37">
      <c r="A37" s="56" t="n">
        <v>46272</v>
      </c>
      <c r="B37" s="54" t="inlineStr">
        <is>
          <t>Spotify</t>
        </is>
      </c>
      <c r="C37" s="54" t="inlineStr">
        <is>
          <t>Subscriptions</t>
        </is>
      </c>
      <c r="D37" s="55" t="n">
        <v>11.99</v>
      </c>
      <c r="E37" s="54" t="inlineStr">
        <is>
          <t>Direct debit</t>
        </is>
      </c>
      <c r="F37" s="54" t="n"/>
      <c r="G37" s="21">
        <f>IF(A37="","",DATE(YEAR(A37),MONTH(A37),1))</f>
        <v/>
      </c>
      <c r="H37" s="11">
        <f>IF(AND(A37="",D37=""),"",IF(A37="","Add a date",IF(C37="","Pick a category",IF(COUNTIF(Categories!$A$6:$A$30,C37)=0,"Not in Categories",IF(D37="","Add the amount","OK")))))</f>
        <v/>
      </c>
      <c r="I37" s="22">
        <f>IF(AND(G37&lt;&gt;"",G37=Dashboard!$C$4,N(D37)&gt;0),D37+ROW()/10000000,"")</f>
        <v/>
      </c>
    </row>
    <row r="38">
      <c r="A38" s="56" t="n">
        <v>46274</v>
      </c>
      <c r="B38" s="54" t="inlineStr">
        <is>
          <t>Aldi</t>
        </is>
      </c>
      <c r="C38" s="54" t="inlineStr">
        <is>
          <t>Groceries</t>
        </is>
      </c>
      <c r="D38" s="55" t="n">
        <v>46.3</v>
      </c>
      <c r="E38" s="54" t="inlineStr">
        <is>
          <t>Debit card</t>
        </is>
      </c>
      <c r="F38" s="54" t="n"/>
      <c r="G38" s="21">
        <f>IF(A38="","",DATE(YEAR(A38),MONTH(A38),1))</f>
        <v/>
      </c>
      <c r="H38" s="11">
        <f>IF(AND(A38="",D38=""),"",IF(A38="","Add a date",IF(C38="","Pick a category",IF(COUNTIF(Categories!$A$6:$A$30,C38)=0,"Not in Categories",IF(D38="","Add the amount","OK")))))</f>
        <v/>
      </c>
      <c r="I38" s="22">
        <f>IF(AND(G38&lt;&gt;"",G38=Dashboard!$C$4,N(D38)&gt;0),D38+ROW()/10000000,"")</f>
        <v/>
      </c>
    </row>
    <row r="39">
      <c r="A39" s="56" t="n">
        <v>46276</v>
      </c>
      <c r="B39" s="54" t="inlineStr">
        <is>
          <t>Wagamama</t>
        </is>
      </c>
      <c r="C39" s="54" t="inlineStr">
        <is>
          <t>Eating out and takeaways</t>
        </is>
      </c>
      <c r="D39" s="55" t="n">
        <v>42.6</v>
      </c>
      <c r="E39" s="54" t="inlineStr">
        <is>
          <t>Credit card</t>
        </is>
      </c>
      <c r="F39" s="54" t="n"/>
      <c r="G39" s="21">
        <f>IF(A39="","",DATE(YEAR(A39),MONTH(A39),1))</f>
        <v/>
      </c>
      <c r="H39" s="11">
        <f>IF(AND(A39="",D39=""),"",IF(A39="","Add a date",IF(C39="","Pick a category",IF(COUNTIF(Categories!$A$6:$A$30,C39)=0,"Not in Categories",IF(D39="","Add the amount","OK")))))</f>
        <v/>
      </c>
      <c r="I39" s="22">
        <f>IF(AND(G39&lt;&gt;"",G39=Dashboard!$C$4,N(D39)&gt;0),D39+ROW()/10000000,"")</f>
        <v/>
      </c>
    </row>
    <row r="40">
      <c r="A40" s="56" t="n">
        <v>46278</v>
      </c>
      <c r="B40" s="54" t="inlineStr">
        <is>
          <t>Boots</t>
        </is>
      </c>
      <c r="C40" s="54" t="inlineStr">
        <is>
          <t>Health and beauty</t>
        </is>
      </c>
      <c r="D40" s="55" t="n">
        <v>18.25</v>
      </c>
      <c r="E40" s="54" t="inlineStr">
        <is>
          <t>Debit card</t>
        </is>
      </c>
      <c r="F40" s="54" t="n"/>
      <c r="G40" s="21">
        <f>IF(A40="","",DATE(YEAR(A40),MONTH(A40),1))</f>
        <v/>
      </c>
      <c r="H40" s="11">
        <f>IF(AND(A40="",D40=""),"",IF(A40="","Add a date",IF(C40="","Pick a category",IF(COUNTIF(Categories!$A$6:$A$30,C40)=0,"Not in Categories",IF(D40="","Add the amount","OK")))))</f>
        <v/>
      </c>
      <c r="I40" s="22">
        <f>IF(AND(G40&lt;&gt;"",G40=Dashboard!$C$4,N(D40)&gt;0),D40+ROW()/10000000,"")</f>
        <v/>
      </c>
    </row>
    <row r="41">
      <c r="A41" s="56" t="n">
        <v>46280</v>
      </c>
      <c r="B41" s="54" t="inlineStr">
        <is>
          <t>Tesco</t>
        </is>
      </c>
      <c r="C41" s="54" t="inlineStr">
        <is>
          <t>Groceries</t>
        </is>
      </c>
      <c r="D41" s="55" t="n">
        <v>78.40000000000001</v>
      </c>
      <c r="E41" s="54" t="inlineStr">
        <is>
          <t>Debit card</t>
        </is>
      </c>
      <c r="F41" s="54" t="n"/>
      <c r="G41" s="21">
        <f>IF(A41="","",DATE(YEAR(A41),MONTH(A41),1))</f>
        <v/>
      </c>
      <c r="H41" s="11">
        <f>IF(AND(A41="",D41=""),"",IF(A41="","Add a date",IF(C41="","Pick a category",IF(COUNTIF(Categories!$A$6:$A$30,C41)=0,"Not in Categories",IF(D41="","Add the amount","OK")))))</f>
        <v/>
      </c>
      <c r="I41" s="22">
        <f>IF(AND(G41&lt;&gt;"",G41=Dashboard!$C$4,N(D41)&gt;0),D41+ROW()/10000000,"")</f>
        <v/>
      </c>
    </row>
    <row r="42">
      <c r="A42" s="56" t="n">
        <v>46282</v>
      </c>
      <c r="B42" s="54" t="inlineStr">
        <is>
          <t>Vets4Pets</t>
        </is>
      </c>
      <c r="C42" s="54" t="inlineStr">
        <is>
          <t>Pets</t>
        </is>
      </c>
      <c r="D42" s="55" t="n">
        <v>45</v>
      </c>
      <c r="E42" s="54" t="inlineStr">
        <is>
          <t>Debit card</t>
        </is>
      </c>
      <c r="F42" s="54" t="n"/>
      <c r="G42" s="21">
        <f>IF(A42="","",DATE(YEAR(A42),MONTH(A42),1))</f>
        <v/>
      </c>
      <c r="H42" s="11">
        <f>IF(AND(A42="",D42=""),"",IF(A42="","Add a date",IF(C42="","Pick a category",IF(COUNTIF(Categories!$A$6:$A$30,C42)=0,"Not in Categories",IF(D42="","Add the amount","OK")))))</f>
        <v/>
      </c>
      <c r="I42" s="22">
        <f>IF(AND(G42&lt;&gt;"",G42=Dashboard!$C$4,N(D42)&gt;0),D42+ROW()/10000000,"")</f>
        <v/>
      </c>
    </row>
    <row r="43">
      <c r="A43" s="56" t="n">
        <v>46284</v>
      </c>
      <c r="B43" s="54" t="inlineStr">
        <is>
          <t>Shell</t>
        </is>
      </c>
      <c r="C43" s="54" t="inlineStr">
        <is>
          <t>Transport and fuel</t>
        </is>
      </c>
      <c r="D43" s="55" t="n">
        <v>55.9</v>
      </c>
      <c r="E43" s="54" t="inlineStr">
        <is>
          <t>Debit card</t>
        </is>
      </c>
      <c r="F43" s="54" t="n"/>
      <c r="G43" s="21">
        <f>IF(A43="","",DATE(YEAR(A43),MONTH(A43),1))</f>
        <v/>
      </c>
      <c r="H43" s="11">
        <f>IF(AND(A43="",D43=""),"",IF(A43="","Add a date",IF(C43="","Pick a category",IF(COUNTIF(Categories!$A$6:$A$30,C43)=0,"Not in Categories",IF(D43="","Add the amount","OK")))))</f>
        <v/>
      </c>
      <c r="I43" s="22">
        <f>IF(AND(G43&lt;&gt;"",G43=Dashboard!$C$4,N(D43)&gt;0),D43+ROW()/10000000,"")</f>
        <v/>
      </c>
    </row>
    <row r="44">
      <c r="A44" s="56" t="n">
        <v>46286</v>
      </c>
      <c r="B44" s="54" t="inlineStr">
        <is>
          <t>Aldi</t>
        </is>
      </c>
      <c r="C44" s="54" t="inlineStr">
        <is>
          <t>Groceries</t>
        </is>
      </c>
      <c r="D44" s="55" t="n">
        <v>43.7</v>
      </c>
      <c r="E44" s="54" t="inlineStr">
        <is>
          <t>Debit card</t>
        </is>
      </c>
      <c r="F44" s="54" t="n"/>
      <c r="G44" s="21">
        <f>IF(A44="","",DATE(YEAR(A44),MONTH(A44),1))</f>
        <v/>
      </c>
      <c r="H44" s="11">
        <f>IF(AND(A44="",D44=""),"",IF(A44="","Add a date",IF(C44="","Pick a category",IF(COUNTIF(Categories!$A$6:$A$30,C44)=0,"Not in Categories",IF(D44="","Add the amount","OK")))))</f>
        <v/>
      </c>
      <c r="I44" s="22">
        <f>IF(AND(G44&lt;&gt;"",G44=Dashboard!$C$4,N(D44)&gt;0),D44+ROW()/10000000,"")</f>
        <v/>
      </c>
    </row>
    <row r="45">
      <c r="A45" s="56" t="n">
        <v>46288</v>
      </c>
      <c r="B45" s="54" t="inlineStr">
        <is>
          <t>Bowling</t>
        </is>
      </c>
      <c r="C45" s="54" t="inlineStr">
        <is>
          <t>Fun and hobbies</t>
        </is>
      </c>
      <c r="D45" s="55" t="n">
        <v>32</v>
      </c>
      <c r="E45" s="54" t="inlineStr">
        <is>
          <t>Cash</t>
        </is>
      </c>
      <c r="F45" s="54" t="n"/>
      <c r="G45" s="21">
        <f>IF(A45="","",DATE(YEAR(A45),MONTH(A45),1))</f>
        <v/>
      </c>
      <c r="H45" s="11">
        <f>IF(AND(A45="",D45=""),"",IF(A45="","Add a date",IF(C45="","Pick a category",IF(COUNTIF(Categories!$A$6:$A$30,C45)=0,"Not in Categories",IF(D45="","Add the amount","OK")))))</f>
        <v/>
      </c>
      <c r="I45" s="22">
        <f>IF(AND(G45&lt;&gt;"",G45=Dashboard!$C$4,N(D45)&gt;0),D45+ROW()/10000000,"")</f>
        <v/>
      </c>
    </row>
    <row r="46">
      <c r="A46" s="56" t="n">
        <v>46290</v>
      </c>
      <c r="B46" s="54" t="inlineStr">
        <is>
          <t>Deliveroo</t>
        </is>
      </c>
      <c r="C46" s="54" t="inlineStr">
        <is>
          <t>Eating out and takeaways</t>
        </is>
      </c>
      <c r="D46" s="55" t="n">
        <v>29.85</v>
      </c>
      <c r="E46" s="54" t="inlineStr">
        <is>
          <t>Credit card</t>
        </is>
      </c>
      <c r="F46" s="54" t="n"/>
      <c r="G46" s="21">
        <f>IF(A46="","",DATE(YEAR(A46),MONTH(A46),1))</f>
        <v/>
      </c>
      <c r="H46" s="11">
        <f>IF(AND(A46="",D46=""),"",IF(A46="","Add a date",IF(C46="","Pick a category",IF(COUNTIF(Categories!$A$6:$A$30,C46)=0,"Not in Categories",IF(D46="","Add the amount","OK")))))</f>
        <v/>
      </c>
      <c r="I46" s="22">
        <f>IF(AND(G46&lt;&gt;"",G46=Dashboard!$C$4,N(D46)&gt;0),D46+ROW()/10000000,"")</f>
        <v/>
      </c>
    </row>
    <row r="47">
      <c r="A47" s="56" t="n">
        <v>46291</v>
      </c>
      <c r="B47" s="54" t="inlineStr">
        <is>
          <t>Coffee shop</t>
        </is>
      </c>
      <c r="C47" s="54" t="inlineStr">
        <is>
          <t>Eating out and takeaways</t>
        </is>
      </c>
      <c r="D47" s="55" t="n">
        <v>20</v>
      </c>
      <c r="E47" s="54" t="inlineStr">
        <is>
          <t>Debit card</t>
        </is>
      </c>
      <c r="F47" s="54" t="n"/>
      <c r="G47" s="21">
        <f>IF(A47="","",DATE(YEAR(A47),MONTH(A47),1))</f>
        <v/>
      </c>
      <c r="H47" s="11">
        <f>IF(AND(A47="",D47=""),"",IF(A47="","Add a date",IF(C47="","Pick a category",IF(COUNTIF(Categories!$A$6:$A$30,C47)=0,"Not in Categories",IF(D47="","Add the amount","OK")))))</f>
        <v/>
      </c>
      <c r="I47" s="22">
        <f>IF(AND(G47&lt;&gt;"",G47=Dashboard!$C$4,N(D47)&gt;0),D47+ROW()/10000000,"")</f>
        <v/>
      </c>
    </row>
    <row r="48">
      <c r="A48" s="56" t="n">
        <v>46292</v>
      </c>
      <c r="B48" s="54" t="inlineStr">
        <is>
          <t>Tesco</t>
        </is>
      </c>
      <c r="C48" s="54" t="inlineStr">
        <is>
          <t>Groceries</t>
        </is>
      </c>
      <c r="D48" s="55" t="n">
        <v>74.2</v>
      </c>
      <c r="E48" s="54" t="inlineStr">
        <is>
          <t>Debit card</t>
        </is>
      </c>
      <c r="F48" s="54" t="n"/>
      <c r="G48" s="21">
        <f>IF(A48="","",DATE(YEAR(A48),MONTH(A48),1))</f>
        <v/>
      </c>
      <c r="H48" s="11">
        <f>IF(AND(A48="",D48=""),"",IF(A48="","Add a date",IF(C48="","Pick a category",IF(COUNTIF(Categories!$A$6:$A$30,C48)=0,"Not in Categories",IF(D48="","Add the amount","OK")))))</f>
        <v/>
      </c>
      <c r="I48" s="22">
        <f>IF(AND(G48&lt;&gt;"",G48=Dashboard!$C$4,N(D48)&gt;0),D48+ROW()/10000000,"")</f>
        <v/>
      </c>
    </row>
    <row r="49">
      <c r="A49" s="56" t="n">
        <v>46293</v>
      </c>
      <c r="B49" s="54" t="inlineStr">
        <is>
          <t>Primark</t>
        </is>
      </c>
      <c r="C49" s="54" t="inlineStr">
        <is>
          <t>Clothes</t>
        </is>
      </c>
      <c r="D49" s="55" t="n">
        <v>36</v>
      </c>
      <c r="E49" s="54" t="inlineStr">
        <is>
          <t>Debit card</t>
        </is>
      </c>
      <c r="F49" s="54" t="n"/>
      <c r="G49" s="21">
        <f>IF(A49="","",DATE(YEAR(A49),MONTH(A49),1))</f>
        <v/>
      </c>
      <c r="H49" s="11">
        <f>IF(AND(A49="",D49=""),"",IF(A49="","Add a date",IF(C49="","Pick a category",IF(COUNTIF(Categories!$A$6:$A$30,C49)=0,"Not in Categories",IF(D49="","Add the amount","OK")))))</f>
        <v/>
      </c>
      <c r="I49" s="22">
        <f>IF(AND(G49&lt;&gt;"",G49=Dashboard!$C$4,N(D49)&gt;0),D49+ROW()/10000000,"")</f>
        <v/>
      </c>
    </row>
    <row r="50">
      <c r="A50" s="56" t="n"/>
      <c r="B50" s="54" t="n"/>
      <c r="C50" s="54" t="n"/>
      <c r="D50" s="55" t="n"/>
      <c r="E50" s="54" t="n"/>
      <c r="F50" s="54" t="n"/>
      <c r="G50" s="21">
        <f>IF(A50="","",DATE(YEAR(A50),MONTH(A50),1))</f>
        <v/>
      </c>
      <c r="H50" s="11">
        <f>IF(AND(A50="",D50=""),"",IF(A50="","Add a date",IF(C50="","Pick a category",IF(COUNTIF(Categories!$A$6:$A$30,C50)=0,"Not in Categories",IF(D50="","Add the amount","OK")))))</f>
        <v/>
      </c>
      <c r="I50" s="22">
        <f>IF(AND(G50&lt;&gt;"",G50=Dashboard!$C$4,N(D50)&gt;0),D50+ROW()/10000000,"")</f>
        <v/>
      </c>
    </row>
    <row r="51">
      <c r="A51" s="56" t="n"/>
      <c r="B51" s="54" t="n"/>
      <c r="C51" s="54" t="n"/>
      <c r="D51" s="55" t="n"/>
      <c r="E51" s="54" t="n"/>
      <c r="F51" s="54" t="n"/>
      <c r="G51" s="21">
        <f>IF(A51="","",DATE(YEAR(A51),MONTH(A51),1))</f>
        <v/>
      </c>
      <c r="H51" s="11">
        <f>IF(AND(A51="",D51=""),"",IF(A51="","Add a date",IF(C51="","Pick a category",IF(COUNTIF(Categories!$A$6:$A$30,C51)=0,"Not in Categories",IF(D51="","Add the amount","OK")))))</f>
        <v/>
      </c>
      <c r="I51" s="22">
        <f>IF(AND(G51&lt;&gt;"",G51=Dashboard!$C$4,N(D51)&gt;0),D51+ROW()/10000000,"")</f>
        <v/>
      </c>
    </row>
    <row r="52">
      <c r="A52" s="56" t="n"/>
      <c r="B52" s="54" t="n"/>
      <c r="C52" s="54" t="n"/>
      <c r="D52" s="55" t="n"/>
      <c r="E52" s="54" t="n"/>
      <c r="F52" s="54" t="n"/>
      <c r="G52" s="21">
        <f>IF(A52="","",DATE(YEAR(A52),MONTH(A52),1))</f>
        <v/>
      </c>
      <c r="H52" s="11">
        <f>IF(AND(A52="",D52=""),"",IF(A52="","Add a date",IF(C52="","Pick a category",IF(COUNTIF(Categories!$A$6:$A$30,C52)=0,"Not in Categories",IF(D52="","Add the amount","OK")))))</f>
        <v/>
      </c>
      <c r="I52" s="22">
        <f>IF(AND(G52&lt;&gt;"",G52=Dashboard!$C$4,N(D52)&gt;0),D52+ROW()/10000000,"")</f>
        <v/>
      </c>
    </row>
    <row r="53">
      <c r="A53" s="56" t="n"/>
      <c r="B53" s="54" t="n"/>
      <c r="C53" s="54" t="n"/>
      <c r="D53" s="55" t="n"/>
      <c r="E53" s="54" t="n"/>
      <c r="F53" s="54" t="n"/>
      <c r="G53" s="21">
        <f>IF(A53="","",DATE(YEAR(A53),MONTH(A53),1))</f>
        <v/>
      </c>
      <c r="H53" s="11">
        <f>IF(AND(A53="",D53=""),"",IF(A53="","Add a date",IF(C53="","Pick a category",IF(COUNTIF(Categories!$A$6:$A$30,C53)=0,"Not in Categories",IF(D53="","Add the amount","OK")))))</f>
        <v/>
      </c>
      <c r="I53" s="22">
        <f>IF(AND(G53&lt;&gt;"",G53=Dashboard!$C$4,N(D53)&gt;0),D53+ROW()/10000000,"")</f>
        <v/>
      </c>
    </row>
    <row r="54">
      <c r="A54" s="56" t="n"/>
      <c r="B54" s="54" t="n"/>
      <c r="C54" s="54" t="n"/>
      <c r="D54" s="55" t="n"/>
      <c r="E54" s="54" t="n"/>
      <c r="F54" s="54" t="n"/>
      <c r="G54" s="21">
        <f>IF(A54="","",DATE(YEAR(A54),MONTH(A54),1))</f>
        <v/>
      </c>
      <c r="H54" s="11">
        <f>IF(AND(A54="",D54=""),"",IF(A54="","Add a date",IF(C54="","Pick a category",IF(COUNTIF(Categories!$A$6:$A$30,C54)=0,"Not in Categories",IF(D54="","Add the amount","OK")))))</f>
        <v/>
      </c>
      <c r="I54" s="22">
        <f>IF(AND(G54&lt;&gt;"",G54=Dashboard!$C$4,N(D54)&gt;0),D54+ROW()/10000000,"")</f>
        <v/>
      </c>
    </row>
    <row r="55">
      <c r="A55" s="56" t="n"/>
      <c r="B55" s="54" t="n"/>
      <c r="C55" s="54" t="n"/>
      <c r="D55" s="55" t="n"/>
      <c r="E55" s="54" t="n"/>
      <c r="F55" s="54" t="n"/>
      <c r="G55" s="21">
        <f>IF(A55="","",DATE(YEAR(A55),MONTH(A55),1))</f>
        <v/>
      </c>
      <c r="H55" s="11">
        <f>IF(AND(A55="",D55=""),"",IF(A55="","Add a date",IF(C55="","Pick a category",IF(COUNTIF(Categories!$A$6:$A$30,C55)=0,"Not in Categories",IF(D55="","Add the amount","OK")))))</f>
        <v/>
      </c>
      <c r="I55" s="22">
        <f>IF(AND(G55&lt;&gt;"",G55=Dashboard!$C$4,N(D55)&gt;0),D55+ROW()/10000000,"")</f>
        <v/>
      </c>
    </row>
    <row r="56">
      <c r="A56" s="56" t="n"/>
      <c r="B56" s="54" t="n"/>
      <c r="C56" s="54" t="n"/>
      <c r="D56" s="55" t="n"/>
      <c r="E56" s="54" t="n"/>
      <c r="F56" s="54" t="n"/>
      <c r="G56" s="21">
        <f>IF(A56="","",DATE(YEAR(A56),MONTH(A56),1))</f>
        <v/>
      </c>
      <c r="H56" s="11">
        <f>IF(AND(A56="",D56=""),"",IF(A56="","Add a date",IF(C56="","Pick a category",IF(COUNTIF(Categories!$A$6:$A$30,C56)=0,"Not in Categories",IF(D56="","Add the amount","OK")))))</f>
        <v/>
      </c>
      <c r="I56" s="22">
        <f>IF(AND(G56&lt;&gt;"",G56=Dashboard!$C$4,N(D56)&gt;0),D56+ROW()/10000000,"")</f>
        <v/>
      </c>
    </row>
    <row r="57">
      <c r="A57" s="56" t="n"/>
      <c r="B57" s="54" t="n"/>
      <c r="C57" s="54" t="n"/>
      <c r="D57" s="55" t="n"/>
      <c r="E57" s="54" t="n"/>
      <c r="F57" s="54" t="n"/>
      <c r="G57" s="21">
        <f>IF(A57="","",DATE(YEAR(A57),MONTH(A57),1))</f>
        <v/>
      </c>
      <c r="H57" s="11">
        <f>IF(AND(A57="",D57=""),"",IF(A57="","Add a date",IF(C57="","Pick a category",IF(COUNTIF(Categories!$A$6:$A$30,C57)=0,"Not in Categories",IF(D57="","Add the amount","OK")))))</f>
        <v/>
      </c>
      <c r="I57" s="22">
        <f>IF(AND(G57&lt;&gt;"",G57=Dashboard!$C$4,N(D57)&gt;0),D57+ROW()/10000000,"")</f>
        <v/>
      </c>
    </row>
    <row r="58">
      <c r="A58" s="56" t="n"/>
      <c r="B58" s="54" t="n"/>
      <c r="C58" s="54" t="n"/>
      <c r="D58" s="55" t="n"/>
      <c r="E58" s="54" t="n"/>
      <c r="F58" s="54" t="n"/>
      <c r="G58" s="21">
        <f>IF(A58="","",DATE(YEAR(A58),MONTH(A58),1))</f>
        <v/>
      </c>
      <c r="H58" s="11">
        <f>IF(AND(A58="",D58=""),"",IF(A58="","Add a date",IF(C58="","Pick a category",IF(COUNTIF(Categories!$A$6:$A$30,C58)=0,"Not in Categories",IF(D58="","Add the amount","OK")))))</f>
        <v/>
      </c>
      <c r="I58" s="22">
        <f>IF(AND(G58&lt;&gt;"",G58=Dashboard!$C$4,N(D58)&gt;0),D58+ROW()/10000000,"")</f>
        <v/>
      </c>
    </row>
    <row r="59">
      <c r="A59" s="56" t="n"/>
      <c r="B59" s="54" t="n"/>
      <c r="C59" s="54" t="n"/>
      <c r="D59" s="55" t="n"/>
      <c r="E59" s="54" t="n"/>
      <c r="F59" s="54" t="n"/>
      <c r="G59" s="21">
        <f>IF(A59="","",DATE(YEAR(A59),MONTH(A59),1))</f>
        <v/>
      </c>
      <c r="H59" s="11">
        <f>IF(AND(A59="",D59=""),"",IF(A59="","Add a date",IF(C59="","Pick a category",IF(COUNTIF(Categories!$A$6:$A$30,C59)=0,"Not in Categories",IF(D59="","Add the amount","OK")))))</f>
        <v/>
      </c>
      <c r="I59" s="22">
        <f>IF(AND(G59&lt;&gt;"",G59=Dashboard!$C$4,N(D59)&gt;0),D59+ROW()/10000000,"")</f>
        <v/>
      </c>
    </row>
    <row r="60">
      <c r="A60" s="56" t="n"/>
      <c r="B60" s="54" t="n"/>
      <c r="C60" s="54" t="n"/>
      <c r="D60" s="55" t="n"/>
      <c r="E60" s="54" t="n"/>
      <c r="F60" s="54" t="n"/>
      <c r="G60" s="21">
        <f>IF(A60="","",DATE(YEAR(A60),MONTH(A60),1))</f>
        <v/>
      </c>
      <c r="H60" s="11">
        <f>IF(AND(A60="",D60=""),"",IF(A60="","Add a date",IF(C60="","Pick a category",IF(COUNTIF(Categories!$A$6:$A$30,C60)=0,"Not in Categories",IF(D60="","Add the amount","OK")))))</f>
        <v/>
      </c>
      <c r="I60" s="22">
        <f>IF(AND(G60&lt;&gt;"",G60=Dashboard!$C$4,N(D60)&gt;0),D60+ROW()/10000000,"")</f>
        <v/>
      </c>
    </row>
    <row r="61">
      <c r="A61" s="56" t="n"/>
      <c r="B61" s="54" t="n"/>
      <c r="C61" s="54" t="n"/>
      <c r="D61" s="55" t="n"/>
      <c r="E61" s="54" t="n"/>
      <c r="F61" s="54" t="n"/>
      <c r="G61" s="21">
        <f>IF(A61="","",DATE(YEAR(A61),MONTH(A61),1))</f>
        <v/>
      </c>
      <c r="H61" s="11">
        <f>IF(AND(A61="",D61=""),"",IF(A61="","Add a date",IF(C61="","Pick a category",IF(COUNTIF(Categories!$A$6:$A$30,C61)=0,"Not in Categories",IF(D61="","Add the amount","OK")))))</f>
        <v/>
      </c>
      <c r="I61" s="22">
        <f>IF(AND(G61&lt;&gt;"",G61=Dashboard!$C$4,N(D61)&gt;0),D61+ROW()/10000000,"")</f>
        <v/>
      </c>
    </row>
    <row r="62">
      <c r="A62" s="56" t="n"/>
      <c r="B62" s="54" t="n"/>
      <c r="C62" s="54" t="n"/>
      <c r="D62" s="55" t="n"/>
      <c r="E62" s="54" t="n"/>
      <c r="F62" s="54" t="n"/>
      <c r="G62" s="21">
        <f>IF(A62="","",DATE(YEAR(A62),MONTH(A62),1))</f>
        <v/>
      </c>
      <c r="H62" s="11">
        <f>IF(AND(A62="",D62=""),"",IF(A62="","Add a date",IF(C62="","Pick a category",IF(COUNTIF(Categories!$A$6:$A$30,C62)=0,"Not in Categories",IF(D62="","Add the amount","OK")))))</f>
        <v/>
      </c>
      <c r="I62" s="22">
        <f>IF(AND(G62&lt;&gt;"",G62=Dashboard!$C$4,N(D62)&gt;0),D62+ROW()/10000000,"")</f>
        <v/>
      </c>
    </row>
    <row r="63">
      <c r="A63" s="56" t="n"/>
      <c r="B63" s="54" t="n"/>
      <c r="C63" s="54" t="n"/>
      <c r="D63" s="55" t="n"/>
      <c r="E63" s="54" t="n"/>
      <c r="F63" s="54" t="n"/>
      <c r="G63" s="21">
        <f>IF(A63="","",DATE(YEAR(A63),MONTH(A63),1))</f>
        <v/>
      </c>
      <c r="H63" s="11">
        <f>IF(AND(A63="",D63=""),"",IF(A63="","Add a date",IF(C63="","Pick a category",IF(COUNTIF(Categories!$A$6:$A$30,C63)=0,"Not in Categories",IF(D63="","Add the amount","OK")))))</f>
        <v/>
      </c>
      <c r="I63" s="22">
        <f>IF(AND(G63&lt;&gt;"",G63=Dashboard!$C$4,N(D63)&gt;0),D63+ROW()/10000000,"")</f>
        <v/>
      </c>
    </row>
    <row r="64">
      <c r="A64" s="56" t="n"/>
      <c r="B64" s="54" t="n"/>
      <c r="C64" s="54" t="n"/>
      <c r="D64" s="55" t="n"/>
      <c r="E64" s="54" t="n"/>
      <c r="F64" s="54" t="n"/>
      <c r="G64" s="21">
        <f>IF(A64="","",DATE(YEAR(A64),MONTH(A64),1))</f>
        <v/>
      </c>
      <c r="H64" s="11">
        <f>IF(AND(A64="",D64=""),"",IF(A64="","Add a date",IF(C64="","Pick a category",IF(COUNTIF(Categories!$A$6:$A$30,C64)=0,"Not in Categories",IF(D64="","Add the amount","OK")))))</f>
        <v/>
      </c>
      <c r="I64" s="22">
        <f>IF(AND(G64&lt;&gt;"",G64=Dashboard!$C$4,N(D64)&gt;0),D64+ROW()/10000000,"")</f>
        <v/>
      </c>
    </row>
    <row r="65">
      <c r="A65" s="56" t="n"/>
      <c r="B65" s="54" t="n"/>
      <c r="C65" s="54" t="n"/>
      <c r="D65" s="55" t="n"/>
      <c r="E65" s="54" t="n"/>
      <c r="F65" s="54" t="n"/>
      <c r="G65" s="21">
        <f>IF(A65="","",DATE(YEAR(A65),MONTH(A65),1))</f>
        <v/>
      </c>
      <c r="H65" s="11">
        <f>IF(AND(A65="",D65=""),"",IF(A65="","Add a date",IF(C65="","Pick a category",IF(COUNTIF(Categories!$A$6:$A$30,C65)=0,"Not in Categories",IF(D65="","Add the amount","OK")))))</f>
        <v/>
      </c>
      <c r="I65" s="22">
        <f>IF(AND(G65&lt;&gt;"",G65=Dashboard!$C$4,N(D65)&gt;0),D65+ROW()/10000000,"")</f>
        <v/>
      </c>
    </row>
    <row r="66">
      <c r="A66" s="56" t="n"/>
      <c r="B66" s="54" t="n"/>
      <c r="C66" s="54" t="n"/>
      <c r="D66" s="55" t="n"/>
      <c r="E66" s="54" t="n"/>
      <c r="F66" s="54" t="n"/>
      <c r="G66" s="21">
        <f>IF(A66="","",DATE(YEAR(A66),MONTH(A66),1))</f>
        <v/>
      </c>
      <c r="H66" s="11">
        <f>IF(AND(A66="",D66=""),"",IF(A66="","Add a date",IF(C66="","Pick a category",IF(COUNTIF(Categories!$A$6:$A$30,C66)=0,"Not in Categories",IF(D66="","Add the amount","OK")))))</f>
        <v/>
      </c>
      <c r="I66" s="22">
        <f>IF(AND(G66&lt;&gt;"",G66=Dashboard!$C$4,N(D66)&gt;0),D66+ROW()/10000000,"")</f>
        <v/>
      </c>
    </row>
    <row r="67">
      <c r="A67" s="56" t="n"/>
      <c r="B67" s="54" t="n"/>
      <c r="C67" s="54" t="n"/>
      <c r="D67" s="55" t="n"/>
      <c r="E67" s="54" t="n"/>
      <c r="F67" s="54" t="n"/>
      <c r="G67" s="21">
        <f>IF(A67="","",DATE(YEAR(A67),MONTH(A67),1))</f>
        <v/>
      </c>
      <c r="H67" s="11">
        <f>IF(AND(A67="",D67=""),"",IF(A67="","Add a date",IF(C67="","Pick a category",IF(COUNTIF(Categories!$A$6:$A$30,C67)=0,"Not in Categories",IF(D67="","Add the amount","OK")))))</f>
        <v/>
      </c>
      <c r="I67" s="22">
        <f>IF(AND(G67&lt;&gt;"",G67=Dashboard!$C$4,N(D67)&gt;0),D67+ROW()/10000000,"")</f>
        <v/>
      </c>
    </row>
    <row r="68">
      <c r="A68" s="56" t="n"/>
      <c r="B68" s="54" t="n"/>
      <c r="C68" s="54" t="n"/>
      <c r="D68" s="55" t="n"/>
      <c r="E68" s="54" t="n"/>
      <c r="F68" s="54" t="n"/>
      <c r="G68" s="21">
        <f>IF(A68="","",DATE(YEAR(A68),MONTH(A68),1))</f>
        <v/>
      </c>
      <c r="H68" s="11">
        <f>IF(AND(A68="",D68=""),"",IF(A68="","Add a date",IF(C68="","Pick a category",IF(COUNTIF(Categories!$A$6:$A$30,C68)=0,"Not in Categories",IF(D68="","Add the amount","OK")))))</f>
        <v/>
      </c>
      <c r="I68" s="22">
        <f>IF(AND(G68&lt;&gt;"",G68=Dashboard!$C$4,N(D68)&gt;0),D68+ROW()/10000000,"")</f>
        <v/>
      </c>
    </row>
    <row r="69">
      <c r="A69" s="56" t="n"/>
      <c r="B69" s="54" t="n"/>
      <c r="C69" s="54" t="n"/>
      <c r="D69" s="55" t="n"/>
      <c r="E69" s="54" t="n"/>
      <c r="F69" s="54" t="n"/>
      <c r="G69" s="21">
        <f>IF(A69="","",DATE(YEAR(A69),MONTH(A69),1))</f>
        <v/>
      </c>
      <c r="H69" s="11">
        <f>IF(AND(A69="",D69=""),"",IF(A69="","Add a date",IF(C69="","Pick a category",IF(COUNTIF(Categories!$A$6:$A$30,C69)=0,"Not in Categories",IF(D69="","Add the amount","OK")))))</f>
        <v/>
      </c>
      <c r="I69" s="22">
        <f>IF(AND(G69&lt;&gt;"",G69=Dashboard!$C$4,N(D69)&gt;0),D69+ROW()/10000000,"")</f>
        <v/>
      </c>
    </row>
    <row r="70">
      <c r="A70" s="56" t="n"/>
      <c r="B70" s="54" t="n"/>
      <c r="C70" s="54" t="n"/>
      <c r="D70" s="55" t="n"/>
      <c r="E70" s="54" t="n"/>
      <c r="F70" s="54" t="n"/>
      <c r="G70" s="21">
        <f>IF(A70="","",DATE(YEAR(A70),MONTH(A70),1))</f>
        <v/>
      </c>
      <c r="H70" s="11">
        <f>IF(AND(A70="",D70=""),"",IF(A70="","Add a date",IF(C70="","Pick a category",IF(COUNTIF(Categories!$A$6:$A$30,C70)=0,"Not in Categories",IF(D70="","Add the amount","OK")))))</f>
        <v/>
      </c>
      <c r="I70" s="22">
        <f>IF(AND(G70&lt;&gt;"",G70=Dashboard!$C$4,N(D70)&gt;0),D70+ROW()/10000000,"")</f>
        <v/>
      </c>
    </row>
    <row r="71">
      <c r="A71" s="56" t="n"/>
      <c r="B71" s="54" t="n"/>
      <c r="C71" s="54" t="n"/>
      <c r="D71" s="55" t="n"/>
      <c r="E71" s="54" t="n"/>
      <c r="F71" s="54" t="n"/>
      <c r="G71" s="21">
        <f>IF(A71="","",DATE(YEAR(A71),MONTH(A71),1))</f>
        <v/>
      </c>
      <c r="H71" s="11">
        <f>IF(AND(A71="",D71=""),"",IF(A71="","Add a date",IF(C71="","Pick a category",IF(COUNTIF(Categories!$A$6:$A$30,C71)=0,"Not in Categories",IF(D71="","Add the amount","OK")))))</f>
        <v/>
      </c>
      <c r="I71" s="22">
        <f>IF(AND(G71&lt;&gt;"",G71=Dashboard!$C$4,N(D71)&gt;0),D71+ROW()/10000000,"")</f>
        <v/>
      </c>
    </row>
    <row r="72">
      <c r="A72" s="56" t="n"/>
      <c r="B72" s="54" t="n"/>
      <c r="C72" s="54" t="n"/>
      <c r="D72" s="55" t="n"/>
      <c r="E72" s="54" t="n"/>
      <c r="F72" s="54" t="n"/>
      <c r="G72" s="21">
        <f>IF(A72="","",DATE(YEAR(A72),MONTH(A72),1))</f>
        <v/>
      </c>
      <c r="H72" s="11">
        <f>IF(AND(A72="",D72=""),"",IF(A72="","Add a date",IF(C72="","Pick a category",IF(COUNTIF(Categories!$A$6:$A$30,C72)=0,"Not in Categories",IF(D72="","Add the amount","OK")))))</f>
        <v/>
      </c>
      <c r="I72" s="22">
        <f>IF(AND(G72&lt;&gt;"",G72=Dashboard!$C$4,N(D72)&gt;0),D72+ROW()/10000000,"")</f>
        <v/>
      </c>
    </row>
    <row r="73">
      <c r="A73" s="56" t="n"/>
      <c r="B73" s="54" t="n"/>
      <c r="C73" s="54" t="n"/>
      <c r="D73" s="55" t="n"/>
      <c r="E73" s="54" t="n"/>
      <c r="F73" s="54" t="n"/>
      <c r="G73" s="21">
        <f>IF(A73="","",DATE(YEAR(A73),MONTH(A73),1))</f>
        <v/>
      </c>
      <c r="H73" s="11">
        <f>IF(AND(A73="",D73=""),"",IF(A73="","Add a date",IF(C73="","Pick a category",IF(COUNTIF(Categories!$A$6:$A$30,C73)=0,"Not in Categories",IF(D73="","Add the amount","OK")))))</f>
        <v/>
      </c>
      <c r="I73" s="22">
        <f>IF(AND(G73&lt;&gt;"",G73=Dashboard!$C$4,N(D73)&gt;0),D73+ROW()/10000000,"")</f>
        <v/>
      </c>
    </row>
    <row r="74">
      <c r="A74" s="56" t="n"/>
      <c r="B74" s="54" t="n"/>
      <c r="C74" s="54" t="n"/>
      <c r="D74" s="55" t="n"/>
      <c r="E74" s="54" t="n"/>
      <c r="F74" s="54" t="n"/>
      <c r="G74" s="21">
        <f>IF(A74="","",DATE(YEAR(A74),MONTH(A74),1))</f>
        <v/>
      </c>
      <c r="H74" s="11">
        <f>IF(AND(A74="",D74=""),"",IF(A74="","Add a date",IF(C74="","Pick a category",IF(COUNTIF(Categories!$A$6:$A$30,C74)=0,"Not in Categories",IF(D74="","Add the amount","OK")))))</f>
        <v/>
      </c>
      <c r="I74" s="22">
        <f>IF(AND(G74&lt;&gt;"",G74=Dashboard!$C$4,N(D74)&gt;0),D74+ROW()/10000000,"")</f>
        <v/>
      </c>
    </row>
    <row r="75">
      <c r="A75" s="56" t="n"/>
      <c r="B75" s="54" t="n"/>
      <c r="C75" s="54" t="n"/>
      <c r="D75" s="55" t="n"/>
      <c r="E75" s="54" t="n"/>
      <c r="F75" s="54" t="n"/>
      <c r="G75" s="21">
        <f>IF(A75="","",DATE(YEAR(A75),MONTH(A75),1))</f>
        <v/>
      </c>
      <c r="H75" s="11">
        <f>IF(AND(A75="",D75=""),"",IF(A75="","Add a date",IF(C75="","Pick a category",IF(COUNTIF(Categories!$A$6:$A$30,C75)=0,"Not in Categories",IF(D75="","Add the amount","OK")))))</f>
        <v/>
      </c>
      <c r="I75" s="22">
        <f>IF(AND(G75&lt;&gt;"",G75=Dashboard!$C$4,N(D75)&gt;0),D75+ROW()/10000000,"")</f>
        <v/>
      </c>
    </row>
    <row r="76">
      <c r="A76" s="56" t="n"/>
      <c r="B76" s="54" t="n"/>
      <c r="C76" s="54" t="n"/>
      <c r="D76" s="55" t="n"/>
      <c r="E76" s="54" t="n"/>
      <c r="F76" s="54" t="n"/>
      <c r="G76" s="21">
        <f>IF(A76="","",DATE(YEAR(A76),MONTH(A76),1))</f>
        <v/>
      </c>
      <c r="H76" s="11">
        <f>IF(AND(A76="",D76=""),"",IF(A76="","Add a date",IF(C76="","Pick a category",IF(COUNTIF(Categories!$A$6:$A$30,C76)=0,"Not in Categories",IF(D76="","Add the amount","OK")))))</f>
        <v/>
      </c>
      <c r="I76" s="22">
        <f>IF(AND(G76&lt;&gt;"",G76=Dashboard!$C$4,N(D76)&gt;0),D76+ROW()/10000000,"")</f>
        <v/>
      </c>
    </row>
    <row r="77">
      <c r="A77" s="56" t="n"/>
      <c r="B77" s="54" t="n"/>
      <c r="C77" s="54" t="n"/>
      <c r="D77" s="55" t="n"/>
      <c r="E77" s="54" t="n"/>
      <c r="F77" s="54" t="n"/>
      <c r="G77" s="21">
        <f>IF(A77="","",DATE(YEAR(A77),MONTH(A77),1))</f>
        <v/>
      </c>
      <c r="H77" s="11">
        <f>IF(AND(A77="",D77=""),"",IF(A77="","Add a date",IF(C77="","Pick a category",IF(COUNTIF(Categories!$A$6:$A$30,C77)=0,"Not in Categories",IF(D77="","Add the amount","OK")))))</f>
        <v/>
      </c>
      <c r="I77" s="22">
        <f>IF(AND(G77&lt;&gt;"",G77=Dashboard!$C$4,N(D77)&gt;0),D77+ROW()/10000000,"")</f>
        <v/>
      </c>
    </row>
    <row r="78">
      <c r="A78" s="56" t="n"/>
      <c r="B78" s="54" t="n"/>
      <c r="C78" s="54" t="n"/>
      <c r="D78" s="55" t="n"/>
      <c r="E78" s="54" t="n"/>
      <c r="F78" s="54" t="n"/>
      <c r="G78" s="21">
        <f>IF(A78="","",DATE(YEAR(A78),MONTH(A78),1))</f>
        <v/>
      </c>
      <c r="H78" s="11">
        <f>IF(AND(A78="",D78=""),"",IF(A78="","Add a date",IF(C78="","Pick a category",IF(COUNTIF(Categories!$A$6:$A$30,C78)=0,"Not in Categories",IF(D78="","Add the amount","OK")))))</f>
        <v/>
      </c>
      <c r="I78" s="22">
        <f>IF(AND(G78&lt;&gt;"",G78=Dashboard!$C$4,N(D78)&gt;0),D78+ROW()/10000000,"")</f>
        <v/>
      </c>
    </row>
    <row r="79">
      <c r="A79" s="56" t="n"/>
      <c r="B79" s="54" t="n"/>
      <c r="C79" s="54" t="n"/>
      <c r="D79" s="55" t="n"/>
      <c r="E79" s="54" t="n"/>
      <c r="F79" s="54" t="n"/>
      <c r="G79" s="21">
        <f>IF(A79="","",DATE(YEAR(A79),MONTH(A79),1))</f>
        <v/>
      </c>
      <c r="H79" s="11">
        <f>IF(AND(A79="",D79=""),"",IF(A79="","Add a date",IF(C79="","Pick a category",IF(COUNTIF(Categories!$A$6:$A$30,C79)=0,"Not in Categories",IF(D79="","Add the amount","OK")))))</f>
        <v/>
      </c>
      <c r="I79" s="22">
        <f>IF(AND(G79&lt;&gt;"",G79=Dashboard!$C$4,N(D79)&gt;0),D79+ROW()/10000000,"")</f>
        <v/>
      </c>
    </row>
    <row r="80">
      <c r="A80" s="56" t="n"/>
      <c r="B80" s="54" t="n"/>
      <c r="C80" s="54" t="n"/>
      <c r="D80" s="55" t="n"/>
      <c r="E80" s="54" t="n"/>
      <c r="F80" s="54" t="n"/>
      <c r="G80" s="21">
        <f>IF(A80="","",DATE(YEAR(A80),MONTH(A80),1))</f>
        <v/>
      </c>
      <c r="H80" s="11">
        <f>IF(AND(A80="",D80=""),"",IF(A80="","Add a date",IF(C80="","Pick a category",IF(COUNTIF(Categories!$A$6:$A$30,C80)=0,"Not in Categories",IF(D80="","Add the amount","OK")))))</f>
        <v/>
      </c>
      <c r="I80" s="22">
        <f>IF(AND(G80&lt;&gt;"",G80=Dashboard!$C$4,N(D80)&gt;0),D80+ROW()/10000000,"")</f>
        <v/>
      </c>
    </row>
    <row r="81">
      <c r="A81" s="56" t="n"/>
      <c r="B81" s="54" t="n"/>
      <c r="C81" s="54" t="n"/>
      <c r="D81" s="55" t="n"/>
      <c r="E81" s="54" t="n"/>
      <c r="F81" s="54" t="n"/>
      <c r="G81" s="21">
        <f>IF(A81="","",DATE(YEAR(A81),MONTH(A81),1))</f>
        <v/>
      </c>
      <c r="H81" s="11">
        <f>IF(AND(A81="",D81=""),"",IF(A81="","Add a date",IF(C81="","Pick a category",IF(COUNTIF(Categories!$A$6:$A$30,C81)=0,"Not in Categories",IF(D81="","Add the amount","OK")))))</f>
        <v/>
      </c>
      <c r="I81" s="22">
        <f>IF(AND(G81&lt;&gt;"",G81=Dashboard!$C$4,N(D81)&gt;0),D81+ROW()/10000000,"")</f>
        <v/>
      </c>
    </row>
    <row r="82">
      <c r="A82" s="56" t="n"/>
      <c r="B82" s="54" t="n"/>
      <c r="C82" s="54" t="n"/>
      <c r="D82" s="55" t="n"/>
      <c r="E82" s="54" t="n"/>
      <c r="F82" s="54" t="n"/>
      <c r="G82" s="21">
        <f>IF(A82="","",DATE(YEAR(A82),MONTH(A82),1))</f>
        <v/>
      </c>
      <c r="H82" s="11">
        <f>IF(AND(A82="",D82=""),"",IF(A82="","Add a date",IF(C82="","Pick a category",IF(COUNTIF(Categories!$A$6:$A$30,C82)=0,"Not in Categories",IF(D82="","Add the amount","OK")))))</f>
        <v/>
      </c>
      <c r="I82" s="22">
        <f>IF(AND(G82&lt;&gt;"",G82=Dashboard!$C$4,N(D82)&gt;0),D82+ROW()/10000000,"")</f>
        <v/>
      </c>
    </row>
    <row r="83">
      <c r="A83" s="56" t="n"/>
      <c r="B83" s="54" t="n"/>
      <c r="C83" s="54" t="n"/>
      <c r="D83" s="55" t="n"/>
      <c r="E83" s="54" t="n"/>
      <c r="F83" s="54" t="n"/>
      <c r="G83" s="21">
        <f>IF(A83="","",DATE(YEAR(A83),MONTH(A83),1))</f>
        <v/>
      </c>
      <c r="H83" s="11">
        <f>IF(AND(A83="",D83=""),"",IF(A83="","Add a date",IF(C83="","Pick a category",IF(COUNTIF(Categories!$A$6:$A$30,C83)=0,"Not in Categories",IF(D83="","Add the amount","OK")))))</f>
        <v/>
      </c>
      <c r="I83" s="22">
        <f>IF(AND(G83&lt;&gt;"",G83=Dashboard!$C$4,N(D83)&gt;0),D83+ROW()/10000000,"")</f>
        <v/>
      </c>
    </row>
    <row r="84">
      <c r="A84" s="56" t="n"/>
      <c r="B84" s="54" t="n"/>
      <c r="C84" s="54" t="n"/>
      <c r="D84" s="55" t="n"/>
      <c r="E84" s="54" t="n"/>
      <c r="F84" s="54" t="n"/>
      <c r="G84" s="21">
        <f>IF(A84="","",DATE(YEAR(A84),MONTH(A84),1))</f>
        <v/>
      </c>
      <c r="H84" s="11">
        <f>IF(AND(A84="",D84=""),"",IF(A84="","Add a date",IF(C84="","Pick a category",IF(COUNTIF(Categories!$A$6:$A$30,C84)=0,"Not in Categories",IF(D84="","Add the amount","OK")))))</f>
        <v/>
      </c>
      <c r="I84" s="22">
        <f>IF(AND(G84&lt;&gt;"",G84=Dashboard!$C$4,N(D84)&gt;0),D84+ROW()/10000000,"")</f>
        <v/>
      </c>
    </row>
    <row r="85">
      <c r="A85" s="56" t="n"/>
      <c r="B85" s="54" t="n"/>
      <c r="C85" s="54" t="n"/>
      <c r="D85" s="55" t="n"/>
      <c r="E85" s="54" t="n"/>
      <c r="F85" s="54" t="n"/>
      <c r="G85" s="21">
        <f>IF(A85="","",DATE(YEAR(A85),MONTH(A85),1))</f>
        <v/>
      </c>
      <c r="H85" s="11">
        <f>IF(AND(A85="",D85=""),"",IF(A85="","Add a date",IF(C85="","Pick a category",IF(COUNTIF(Categories!$A$6:$A$30,C85)=0,"Not in Categories",IF(D85="","Add the amount","OK")))))</f>
        <v/>
      </c>
      <c r="I85" s="22">
        <f>IF(AND(G85&lt;&gt;"",G85=Dashboard!$C$4,N(D85)&gt;0),D85+ROW()/10000000,"")</f>
        <v/>
      </c>
    </row>
    <row r="86">
      <c r="A86" s="56" t="n"/>
      <c r="B86" s="54" t="n"/>
      <c r="C86" s="54" t="n"/>
      <c r="D86" s="55" t="n"/>
      <c r="E86" s="54" t="n"/>
      <c r="F86" s="54" t="n"/>
      <c r="G86" s="21">
        <f>IF(A86="","",DATE(YEAR(A86),MONTH(A86),1))</f>
        <v/>
      </c>
      <c r="H86" s="11">
        <f>IF(AND(A86="",D86=""),"",IF(A86="","Add a date",IF(C86="","Pick a category",IF(COUNTIF(Categories!$A$6:$A$30,C86)=0,"Not in Categories",IF(D86="","Add the amount","OK")))))</f>
        <v/>
      </c>
      <c r="I86" s="22">
        <f>IF(AND(G86&lt;&gt;"",G86=Dashboard!$C$4,N(D86)&gt;0),D86+ROW()/10000000,"")</f>
        <v/>
      </c>
    </row>
    <row r="87">
      <c r="A87" s="56" t="n"/>
      <c r="B87" s="54" t="n"/>
      <c r="C87" s="54" t="n"/>
      <c r="D87" s="55" t="n"/>
      <c r="E87" s="54" t="n"/>
      <c r="F87" s="54" t="n"/>
      <c r="G87" s="21">
        <f>IF(A87="","",DATE(YEAR(A87),MONTH(A87),1))</f>
        <v/>
      </c>
      <c r="H87" s="11">
        <f>IF(AND(A87="",D87=""),"",IF(A87="","Add a date",IF(C87="","Pick a category",IF(COUNTIF(Categories!$A$6:$A$30,C87)=0,"Not in Categories",IF(D87="","Add the amount","OK")))))</f>
        <v/>
      </c>
      <c r="I87" s="22">
        <f>IF(AND(G87&lt;&gt;"",G87=Dashboard!$C$4,N(D87)&gt;0),D87+ROW()/10000000,"")</f>
        <v/>
      </c>
    </row>
    <row r="88">
      <c r="A88" s="56" t="n"/>
      <c r="B88" s="54" t="n"/>
      <c r="C88" s="54" t="n"/>
      <c r="D88" s="55" t="n"/>
      <c r="E88" s="54" t="n"/>
      <c r="F88" s="54" t="n"/>
      <c r="G88" s="21">
        <f>IF(A88="","",DATE(YEAR(A88),MONTH(A88),1))</f>
        <v/>
      </c>
      <c r="H88" s="11">
        <f>IF(AND(A88="",D88=""),"",IF(A88="","Add a date",IF(C88="","Pick a category",IF(COUNTIF(Categories!$A$6:$A$30,C88)=0,"Not in Categories",IF(D88="","Add the amount","OK")))))</f>
        <v/>
      </c>
      <c r="I88" s="22">
        <f>IF(AND(G88&lt;&gt;"",G88=Dashboard!$C$4,N(D88)&gt;0),D88+ROW()/10000000,"")</f>
        <v/>
      </c>
    </row>
    <row r="89">
      <c r="A89" s="56" t="n"/>
      <c r="B89" s="54" t="n"/>
      <c r="C89" s="54" t="n"/>
      <c r="D89" s="55" t="n"/>
      <c r="E89" s="54" t="n"/>
      <c r="F89" s="54" t="n"/>
      <c r="G89" s="21">
        <f>IF(A89="","",DATE(YEAR(A89),MONTH(A89),1))</f>
        <v/>
      </c>
      <c r="H89" s="11">
        <f>IF(AND(A89="",D89=""),"",IF(A89="","Add a date",IF(C89="","Pick a category",IF(COUNTIF(Categories!$A$6:$A$30,C89)=0,"Not in Categories",IF(D89="","Add the amount","OK")))))</f>
        <v/>
      </c>
      <c r="I89" s="22">
        <f>IF(AND(G89&lt;&gt;"",G89=Dashboard!$C$4,N(D89)&gt;0),D89+ROW()/10000000,"")</f>
        <v/>
      </c>
    </row>
    <row r="90">
      <c r="A90" s="56" t="n"/>
      <c r="B90" s="54" t="n"/>
      <c r="C90" s="54" t="n"/>
      <c r="D90" s="55" t="n"/>
      <c r="E90" s="54" t="n"/>
      <c r="F90" s="54" t="n"/>
      <c r="G90" s="21">
        <f>IF(A90="","",DATE(YEAR(A90),MONTH(A90),1))</f>
        <v/>
      </c>
      <c r="H90" s="11">
        <f>IF(AND(A90="",D90=""),"",IF(A90="","Add a date",IF(C90="","Pick a category",IF(COUNTIF(Categories!$A$6:$A$30,C90)=0,"Not in Categories",IF(D90="","Add the amount","OK")))))</f>
        <v/>
      </c>
      <c r="I90" s="22">
        <f>IF(AND(G90&lt;&gt;"",G90=Dashboard!$C$4,N(D90)&gt;0),D90+ROW()/10000000,"")</f>
        <v/>
      </c>
    </row>
    <row r="91">
      <c r="A91" s="56" t="n"/>
      <c r="B91" s="54" t="n"/>
      <c r="C91" s="54" t="n"/>
      <c r="D91" s="55" t="n"/>
      <c r="E91" s="54" t="n"/>
      <c r="F91" s="54" t="n"/>
      <c r="G91" s="21">
        <f>IF(A91="","",DATE(YEAR(A91),MONTH(A91),1))</f>
        <v/>
      </c>
      <c r="H91" s="11">
        <f>IF(AND(A91="",D91=""),"",IF(A91="","Add a date",IF(C91="","Pick a category",IF(COUNTIF(Categories!$A$6:$A$30,C91)=0,"Not in Categories",IF(D91="","Add the amount","OK")))))</f>
        <v/>
      </c>
      <c r="I91" s="22">
        <f>IF(AND(G91&lt;&gt;"",G91=Dashboard!$C$4,N(D91)&gt;0),D91+ROW()/10000000,"")</f>
        <v/>
      </c>
    </row>
    <row r="92">
      <c r="A92" s="56" t="n"/>
      <c r="B92" s="54" t="n"/>
      <c r="C92" s="54" t="n"/>
      <c r="D92" s="55" t="n"/>
      <c r="E92" s="54" t="n"/>
      <c r="F92" s="54" t="n"/>
      <c r="G92" s="21">
        <f>IF(A92="","",DATE(YEAR(A92),MONTH(A92),1))</f>
        <v/>
      </c>
      <c r="H92" s="11">
        <f>IF(AND(A92="",D92=""),"",IF(A92="","Add a date",IF(C92="","Pick a category",IF(COUNTIF(Categories!$A$6:$A$30,C92)=0,"Not in Categories",IF(D92="","Add the amount","OK")))))</f>
        <v/>
      </c>
      <c r="I92" s="22">
        <f>IF(AND(G92&lt;&gt;"",G92=Dashboard!$C$4,N(D92)&gt;0),D92+ROW()/10000000,"")</f>
        <v/>
      </c>
    </row>
    <row r="93">
      <c r="A93" s="56" t="n"/>
      <c r="B93" s="54" t="n"/>
      <c r="C93" s="54" t="n"/>
      <c r="D93" s="55" t="n"/>
      <c r="E93" s="54" t="n"/>
      <c r="F93" s="54" t="n"/>
      <c r="G93" s="21">
        <f>IF(A93="","",DATE(YEAR(A93),MONTH(A93),1))</f>
        <v/>
      </c>
      <c r="H93" s="11">
        <f>IF(AND(A93="",D93=""),"",IF(A93="","Add a date",IF(C93="","Pick a category",IF(COUNTIF(Categories!$A$6:$A$30,C93)=0,"Not in Categories",IF(D93="","Add the amount","OK")))))</f>
        <v/>
      </c>
      <c r="I93" s="22">
        <f>IF(AND(G93&lt;&gt;"",G93=Dashboard!$C$4,N(D93)&gt;0),D93+ROW()/10000000,"")</f>
        <v/>
      </c>
    </row>
    <row r="94">
      <c r="A94" s="56" t="n"/>
      <c r="B94" s="54" t="n"/>
      <c r="C94" s="54" t="n"/>
      <c r="D94" s="55" t="n"/>
      <c r="E94" s="54" t="n"/>
      <c r="F94" s="54" t="n"/>
      <c r="G94" s="21">
        <f>IF(A94="","",DATE(YEAR(A94),MONTH(A94),1))</f>
        <v/>
      </c>
      <c r="H94" s="11">
        <f>IF(AND(A94="",D94=""),"",IF(A94="","Add a date",IF(C94="","Pick a category",IF(COUNTIF(Categories!$A$6:$A$30,C94)=0,"Not in Categories",IF(D94="","Add the amount","OK")))))</f>
        <v/>
      </c>
      <c r="I94" s="22">
        <f>IF(AND(G94&lt;&gt;"",G94=Dashboard!$C$4,N(D94)&gt;0),D94+ROW()/10000000,"")</f>
        <v/>
      </c>
    </row>
    <row r="95">
      <c r="A95" s="56" t="n"/>
      <c r="B95" s="54" t="n"/>
      <c r="C95" s="54" t="n"/>
      <c r="D95" s="55" t="n"/>
      <c r="E95" s="54" t="n"/>
      <c r="F95" s="54" t="n"/>
      <c r="G95" s="21">
        <f>IF(A95="","",DATE(YEAR(A95),MONTH(A95),1))</f>
        <v/>
      </c>
      <c r="H95" s="11">
        <f>IF(AND(A95="",D95=""),"",IF(A95="","Add a date",IF(C95="","Pick a category",IF(COUNTIF(Categories!$A$6:$A$30,C95)=0,"Not in Categories",IF(D95="","Add the amount","OK")))))</f>
        <v/>
      </c>
      <c r="I95" s="22">
        <f>IF(AND(G95&lt;&gt;"",G95=Dashboard!$C$4,N(D95)&gt;0),D95+ROW()/10000000,"")</f>
        <v/>
      </c>
    </row>
    <row r="96">
      <c r="A96" s="56" t="n"/>
      <c r="B96" s="54" t="n"/>
      <c r="C96" s="54" t="n"/>
      <c r="D96" s="55" t="n"/>
      <c r="E96" s="54" t="n"/>
      <c r="F96" s="54" t="n"/>
      <c r="G96" s="21">
        <f>IF(A96="","",DATE(YEAR(A96),MONTH(A96),1))</f>
        <v/>
      </c>
      <c r="H96" s="11">
        <f>IF(AND(A96="",D96=""),"",IF(A96="","Add a date",IF(C96="","Pick a category",IF(COUNTIF(Categories!$A$6:$A$30,C96)=0,"Not in Categories",IF(D96="","Add the amount","OK")))))</f>
        <v/>
      </c>
      <c r="I96" s="22">
        <f>IF(AND(G96&lt;&gt;"",G96=Dashboard!$C$4,N(D96)&gt;0),D96+ROW()/10000000,"")</f>
        <v/>
      </c>
    </row>
    <row r="97">
      <c r="A97" s="56" t="n"/>
      <c r="B97" s="54" t="n"/>
      <c r="C97" s="54" t="n"/>
      <c r="D97" s="55" t="n"/>
      <c r="E97" s="54" t="n"/>
      <c r="F97" s="54" t="n"/>
      <c r="G97" s="21">
        <f>IF(A97="","",DATE(YEAR(A97),MONTH(A97),1))</f>
        <v/>
      </c>
      <c r="H97" s="11">
        <f>IF(AND(A97="",D97=""),"",IF(A97="","Add a date",IF(C97="","Pick a category",IF(COUNTIF(Categories!$A$6:$A$30,C97)=0,"Not in Categories",IF(D97="","Add the amount","OK")))))</f>
        <v/>
      </c>
      <c r="I97" s="22">
        <f>IF(AND(G97&lt;&gt;"",G97=Dashboard!$C$4,N(D97)&gt;0),D97+ROW()/10000000,"")</f>
        <v/>
      </c>
    </row>
    <row r="98">
      <c r="A98" s="56" t="n"/>
      <c r="B98" s="54" t="n"/>
      <c r="C98" s="54" t="n"/>
      <c r="D98" s="55" t="n"/>
      <c r="E98" s="54" t="n"/>
      <c r="F98" s="54" t="n"/>
      <c r="G98" s="21">
        <f>IF(A98="","",DATE(YEAR(A98),MONTH(A98),1))</f>
        <v/>
      </c>
      <c r="H98" s="11">
        <f>IF(AND(A98="",D98=""),"",IF(A98="","Add a date",IF(C98="","Pick a category",IF(COUNTIF(Categories!$A$6:$A$30,C98)=0,"Not in Categories",IF(D98="","Add the amount","OK")))))</f>
        <v/>
      </c>
      <c r="I98" s="22">
        <f>IF(AND(G98&lt;&gt;"",G98=Dashboard!$C$4,N(D98)&gt;0),D98+ROW()/10000000,"")</f>
        <v/>
      </c>
    </row>
    <row r="99">
      <c r="A99" s="56" t="n"/>
      <c r="B99" s="54" t="n"/>
      <c r="C99" s="54" t="n"/>
      <c r="D99" s="55" t="n"/>
      <c r="E99" s="54" t="n"/>
      <c r="F99" s="54" t="n"/>
      <c r="G99" s="21">
        <f>IF(A99="","",DATE(YEAR(A99),MONTH(A99),1))</f>
        <v/>
      </c>
      <c r="H99" s="11">
        <f>IF(AND(A99="",D99=""),"",IF(A99="","Add a date",IF(C99="","Pick a category",IF(COUNTIF(Categories!$A$6:$A$30,C99)=0,"Not in Categories",IF(D99="","Add the amount","OK")))))</f>
        <v/>
      </c>
      <c r="I99" s="22">
        <f>IF(AND(G99&lt;&gt;"",G99=Dashboard!$C$4,N(D99)&gt;0),D99+ROW()/10000000,"")</f>
        <v/>
      </c>
    </row>
    <row r="100">
      <c r="A100" s="56" t="n"/>
      <c r="B100" s="54" t="n"/>
      <c r="C100" s="54" t="n"/>
      <c r="D100" s="55" t="n"/>
      <c r="E100" s="54" t="n"/>
      <c r="F100" s="54" t="n"/>
      <c r="G100" s="21">
        <f>IF(A100="","",DATE(YEAR(A100),MONTH(A100),1))</f>
        <v/>
      </c>
      <c r="H100" s="11">
        <f>IF(AND(A100="",D100=""),"",IF(A100="","Add a date",IF(C100="","Pick a category",IF(COUNTIF(Categories!$A$6:$A$30,C100)=0,"Not in Categories",IF(D100="","Add the amount","OK")))))</f>
        <v/>
      </c>
      <c r="I100" s="22">
        <f>IF(AND(G100&lt;&gt;"",G100=Dashboard!$C$4,N(D100)&gt;0),D100+ROW()/10000000,"")</f>
        <v/>
      </c>
    </row>
    <row r="101">
      <c r="A101" s="56" t="n"/>
      <c r="B101" s="54" t="n"/>
      <c r="C101" s="54" t="n"/>
      <c r="D101" s="55" t="n"/>
      <c r="E101" s="54" t="n"/>
      <c r="F101" s="54" t="n"/>
      <c r="G101" s="21">
        <f>IF(A101="","",DATE(YEAR(A101),MONTH(A101),1))</f>
        <v/>
      </c>
      <c r="H101" s="11">
        <f>IF(AND(A101="",D101=""),"",IF(A101="","Add a date",IF(C101="","Pick a category",IF(COUNTIF(Categories!$A$6:$A$30,C101)=0,"Not in Categories",IF(D101="","Add the amount","OK")))))</f>
        <v/>
      </c>
      <c r="I101" s="22">
        <f>IF(AND(G101&lt;&gt;"",G101=Dashboard!$C$4,N(D101)&gt;0),D101+ROW()/10000000,"")</f>
        <v/>
      </c>
    </row>
    <row r="102">
      <c r="A102" s="56" t="n"/>
      <c r="B102" s="54" t="n"/>
      <c r="C102" s="54" t="n"/>
      <c r="D102" s="55" t="n"/>
      <c r="E102" s="54" t="n"/>
      <c r="F102" s="54" t="n"/>
      <c r="G102" s="21">
        <f>IF(A102="","",DATE(YEAR(A102),MONTH(A102),1))</f>
        <v/>
      </c>
      <c r="H102" s="11">
        <f>IF(AND(A102="",D102=""),"",IF(A102="","Add a date",IF(C102="","Pick a category",IF(COUNTIF(Categories!$A$6:$A$30,C102)=0,"Not in Categories",IF(D102="","Add the amount","OK")))))</f>
        <v/>
      </c>
      <c r="I102" s="22">
        <f>IF(AND(G102&lt;&gt;"",G102=Dashboard!$C$4,N(D102)&gt;0),D102+ROW()/10000000,"")</f>
        <v/>
      </c>
    </row>
    <row r="103">
      <c r="A103" s="56" t="n"/>
      <c r="B103" s="54" t="n"/>
      <c r="C103" s="54" t="n"/>
      <c r="D103" s="55" t="n"/>
      <c r="E103" s="54" t="n"/>
      <c r="F103" s="54" t="n"/>
      <c r="G103" s="21">
        <f>IF(A103="","",DATE(YEAR(A103),MONTH(A103),1))</f>
        <v/>
      </c>
      <c r="H103" s="11">
        <f>IF(AND(A103="",D103=""),"",IF(A103="","Add a date",IF(C103="","Pick a category",IF(COUNTIF(Categories!$A$6:$A$30,C103)=0,"Not in Categories",IF(D103="","Add the amount","OK")))))</f>
        <v/>
      </c>
      <c r="I103" s="22">
        <f>IF(AND(G103&lt;&gt;"",G103=Dashboard!$C$4,N(D103)&gt;0),D103+ROW()/10000000,"")</f>
        <v/>
      </c>
    </row>
    <row r="104">
      <c r="A104" s="56" t="n"/>
      <c r="B104" s="54" t="n"/>
      <c r="C104" s="54" t="n"/>
      <c r="D104" s="55" t="n"/>
      <c r="E104" s="54" t="n"/>
      <c r="F104" s="54" t="n"/>
      <c r="G104" s="21">
        <f>IF(A104="","",DATE(YEAR(A104),MONTH(A104),1))</f>
        <v/>
      </c>
      <c r="H104" s="11">
        <f>IF(AND(A104="",D104=""),"",IF(A104="","Add a date",IF(C104="","Pick a category",IF(COUNTIF(Categories!$A$6:$A$30,C104)=0,"Not in Categories",IF(D104="","Add the amount","OK")))))</f>
        <v/>
      </c>
      <c r="I104" s="22">
        <f>IF(AND(G104&lt;&gt;"",G104=Dashboard!$C$4,N(D104)&gt;0),D104+ROW()/10000000,"")</f>
        <v/>
      </c>
    </row>
    <row r="105">
      <c r="A105" s="56" t="n"/>
      <c r="B105" s="54" t="n"/>
      <c r="C105" s="54" t="n"/>
      <c r="D105" s="55" t="n"/>
      <c r="E105" s="54" t="n"/>
      <c r="F105" s="54" t="n"/>
      <c r="G105" s="21">
        <f>IF(A105="","",DATE(YEAR(A105),MONTH(A105),1))</f>
        <v/>
      </c>
      <c r="H105" s="11">
        <f>IF(AND(A105="",D105=""),"",IF(A105="","Add a date",IF(C105="","Pick a category",IF(COUNTIF(Categories!$A$6:$A$30,C105)=0,"Not in Categories",IF(D105="","Add the amount","OK")))))</f>
        <v/>
      </c>
      <c r="I105" s="22">
        <f>IF(AND(G105&lt;&gt;"",G105=Dashboard!$C$4,N(D105)&gt;0),D105+ROW()/10000000,"")</f>
        <v/>
      </c>
    </row>
    <row r="106">
      <c r="A106" s="56" t="n"/>
      <c r="B106" s="54" t="n"/>
      <c r="C106" s="54" t="n"/>
      <c r="D106" s="55" t="n"/>
      <c r="E106" s="54" t="n"/>
      <c r="F106" s="54" t="n"/>
      <c r="G106" s="21">
        <f>IF(A106="","",DATE(YEAR(A106),MONTH(A106),1))</f>
        <v/>
      </c>
      <c r="H106" s="11">
        <f>IF(AND(A106="",D106=""),"",IF(A106="","Add a date",IF(C106="","Pick a category",IF(COUNTIF(Categories!$A$6:$A$30,C106)=0,"Not in Categories",IF(D106="","Add the amount","OK")))))</f>
        <v/>
      </c>
      <c r="I106" s="22">
        <f>IF(AND(G106&lt;&gt;"",G106=Dashboard!$C$4,N(D106)&gt;0),D106+ROW()/10000000,"")</f>
        <v/>
      </c>
    </row>
    <row r="107">
      <c r="A107" s="56" t="n"/>
      <c r="B107" s="54" t="n"/>
      <c r="C107" s="54" t="n"/>
      <c r="D107" s="55" t="n"/>
      <c r="E107" s="54" t="n"/>
      <c r="F107" s="54" t="n"/>
      <c r="G107" s="21">
        <f>IF(A107="","",DATE(YEAR(A107),MONTH(A107),1))</f>
        <v/>
      </c>
      <c r="H107" s="11">
        <f>IF(AND(A107="",D107=""),"",IF(A107="","Add a date",IF(C107="","Pick a category",IF(COUNTIF(Categories!$A$6:$A$30,C107)=0,"Not in Categories",IF(D107="","Add the amount","OK")))))</f>
        <v/>
      </c>
      <c r="I107" s="22">
        <f>IF(AND(G107&lt;&gt;"",G107=Dashboard!$C$4,N(D107)&gt;0),D107+ROW()/10000000,"")</f>
        <v/>
      </c>
    </row>
    <row r="108">
      <c r="A108" s="56" t="n"/>
      <c r="B108" s="54" t="n"/>
      <c r="C108" s="54" t="n"/>
      <c r="D108" s="55" t="n"/>
      <c r="E108" s="54" t="n"/>
      <c r="F108" s="54" t="n"/>
      <c r="G108" s="21">
        <f>IF(A108="","",DATE(YEAR(A108),MONTH(A108),1))</f>
        <v/>
      </c>
      <c r="H108" s="11">
        <f>IF(AND(A108="",D108=""),"",IF(A108="","Add a date",IF(C108="","Pick a category",IF(COUNTIF(Categories!$A$6:$A$30,C108)=0,"Not in Categories",IF(D108="","Add the amount","OK")))))</f>
        <v/>
      </c>
      <c r="I108" s="22">
        <f>IF(AND(G108&lt;&gt;"",G108=Dashboard!$C$4,N(D108)&gt;0),D108+ROW()/10000000,"")</f>
        <v/>
      </c>
    </row>
    <row r="109">
      <c r="A109" s="56" t="n"/>
      <c r="B109" s="54" t="n"/>
      <c r="C109" s="54" t="n"/>
      <c r="D109" s="55" t="n"/>
      <c r="E109" s="54" t="n"/>
      <c r="F109" s="54" t="n"/>
      <c r="G109" s="21">
        <f>IF(A109="","",DATE(YEAR(A109),MONTH(A109),1))</f>
        <v/>
      </c>
      <c r="H109" s="11">
        <f>IF(AND(A109="",D109=""),"",IF(A109="","Add a date",IF(C109="","Pick a category",IF(COUNTIF(Categories!$A$6:$A$30,C109)=0,"Not in Categories",IF(D109="","Add the amount","OK")))))</f>
        <v/>
      </c>
      <c r="I109" s="22">
        <f>IF(AND(G109&lt;&gt;"",G109=Dashboard!$C$4,N(D109)&gt;0),D109+ROW()/10000000,"")</f>
        <v/>
      </c>
    </row>
    <row r="110">
      <c r="A110" s="56" t="n"/>
      <c r="B110" s="54" t="n"/>
      <c r="C110" s="54" t="n"/>
      <c r="D110" s="55" t="n"/>
      <c r="E110" s="54" t="n"/>
      <c r="F110" s="54" t="n"/>
      <c r="G110" s="21">
        <f>IF(A110="","",DATE(YEAR(A110),MONTH(A110),1))</f>
        <v/>
      </c>
      <c r="H110" s="11">
        <f>IF(AND(A110="",D110=""),"",IF(A110="","Add a date",IF(C110="","Pick a category",IF(COUNTIF(Categories!$A$6:$A$30,C110)=0,"Not in Categories",IF(D110="","Add the amount","OK")))))</f>
        <v/>
      </c>
      <c r="I110" s="22">
        <f>IF(AND(G110&lt;&gt;"",G110=Dashboard!$C$4,N(D110)&gt;0),D110+ROW()/10000000,"")</f>
        <v/>
      </c>
    </row>
    <row r="111">
      <c r="A111" s="56" t="n"/>
      <c r="B111" s="54" t="n"/>
      <c r="C111" s="54" t="n"/>
      <c r="D111" s="55" t="n"/>
      <c r="E111" s="54" t="n"/>
      <c r="F111" s="54" t="n"/>
      <c r="G111" s="21">
        <f>IF(A111="","",DATE(YEAR(A111),MONTH(A111),1))</f>
        <v/>
      </c>
      <c r="H111" s="11">
        <f>IF(AND(A111="",D111=""),"",IF(A111="","Add a date",IF(C111="","Pick a category",IF(COUNTIF(Categories!$A$6:$A$30,C111)=0,"Not in Categories",IF(D111="","Add the amount","OK")))))</f>
        <v/>
      </c>
      <c r="I111" s="22">
        <f>IF(AND(G111&lt;&gt;"",G111=Dashboard!$C$4,N(D111)&gt;0),D111+ROW()/10000000,"")</f>
        <v/>
      </c>
    </row>
    <row r="112">
      <c r="A112" s="56" t="n"/>
      <c r="B112" s="54" t="n"/>
      <c r="C112" s="54" t="n"/>
      <c r="D112" s="55" t="n"/>
      <c r="E112" s="54" t="n"/>
      <c r="F112" s="54" t="n"/>
      <c r="G112" s="21">
        <f>IF(A112="","",DATE(YEAR(A112),MONTH(A112),1))</f>
        <v/>
      </c>
      <c r="H112" s="11">
        <f>IF(AND(A112="",D112=""),"",IF(A112="","Add a date",IF(C112="","Pick a category",IF(COUNTIF(Categories!$A$6:$A$30,C112)=0,"Not in Categories",IF(D112="","Add the amount","OK")))))</f>
        <v/>
      </c>
      <c r="I112" s="22">
        <f>IF(AND(G112&lt;&gt;"",G112=Dashboard!$C$4,N(D112)&gt;0),D112+ROW()/10000000,"")</f>
        <v/>
      </c>
    </row>
    <row r="113">
      <c r="A113" s="56" t="n"/>
      <c r="B113" s="54" t="n"/>
      <c r="C113" s="54" t="n"/>
      <c r="D113" s="55" t="n"/>
      <c r="E113" s="54" t="n"/>
      <c r="F113" s="54" t="n"/>
      <c r="G113" s="21">
        <f>IF(A113="","",DATE(YEAR(A113),MONTH(A113),1))</f>
        <v/>
      </c>
      <c r="H113" s="11">
        <f>IF(AND(A113="",D113=""),"",IF(A113="","Add a date",IF(C113="","Pick a category",IF(COUNTIF(Categories!$A$6:$A$30,C113)=0,"Not in Categories",IF(D113="","Add the amount","OK")))))</f>
        <v/>
      </c>
      <c r="I113" s="22">
        <f>IF(AND(G113&lt;&gt;"",G113=Dashboard!$C$4,N(D113)&gt;0),D113+ROW()/10000000,"")</f>
        <v/>
      </c>
    </row>
    <row r="114">
      <c r="A114" s="56" t="n"/>
      <c r="B114" s="54" t="n"/>
      <c r="C114" s="54" t="n"/>
      <c r="D114" s="55" t="n"/>
      <c r="E114" s="54" t="n"/>
      <c r="F114" s="54" t="n"/>
      <c r="G114" s="21">
        <f>IF(A114="","",DATE(YEAR(A114),MONTH(A114),1))</f>
        <v/>
      </c>
      <c r="H114" s="11">
        <f>IF(AND(A114="",D114=""),"",IF(A114="","Add a date",IF(C114="","Pick a category",IF(COUNTIF(Categories!$A$6:$A$30,C114)=0,"Not in Categories",IF(D114="","Add the amount","OK")))))</f>
        <v/>
      </c>
      <c r="I114" s="22">
        <f>IF(AND(G114&lt;&gt;"",G114=Dashboard!$C$4,N(D114)&gt;0),D114+ROW()/10000000,"")</f>
        <v/>
      </c>
    </row>
    <row r="115">
      <c r="A115" s="56" t="n"/>
      <c r="B115" s="54" t="n"/>
      <c r="C115" s="54" t="n"/>
      <c r="D115" s="55" t="n"/>
      <c r="E115" s="54" t="n"/>
      <c r="F115" s="54" t="n"/>
      <c r="G115" s="21">
        <f>IF(A115="","",DATE(YEAR(A115),MONTH(A115),1))</f>
        <v/>
      </c>
      <c r="H115" s="11">
        <f>IF(AND(A115="",D115=""),"",IF(A115="","Add a date",IF(C115="","Pick a category",IF(COUNTIF(Categories!$A$6:$A$30,C115)=0,"Not in Categories",IF(D115="","Add the amount","OK")))))</f>
        <v/>
      </c>
      <c r="I115" s="22">
        <f>IF(AND(G115&lt;&gt;"",G115=Dashboard!$C$4,N(D115)&gt;0),D115+ROW()/10000000,"")</f>
        <v/>
      </c>
    </row>
    <row r="116">
      <c r="A116" s="56" t="n"/>
      <c r="B116" s="54" t="n"/>
      <c r="C116" s="54" t="n"/>
      <c r="D116" s="55" t="n"/>
      <c r="E116" s="54" t="n"/>
      <c r="F116" s="54" t="n"/>
      <c r="G116" s="21">
        <f>IF(A116="","",DATE(YEAR(A116),MONTH(A116),1))</f>
        <v/>
      </c>
      <c r="H116" s="11">
        <f>IF(AND(A116="",D116=""),"",IF(A116="","Add a date",IF(C116="","Pick a category",IF(COUNTIF(Categories!$A$6:$A$30,C116)=0,"Not in Categories",IF(D116="","Add the amount","OK")))))</f>
        <v/>
      </c>
      <c r="I116" s="22">
        <f>IF(AND(G116&lt;&gt;"",G116=Dashboard!$C$4,N(D116)&gt;0),D116+ROW()/10000000,"")</f>
        <v/>
      </c>
    </row>
    <row r="117">
      <c r="A117" s="56" t="n"/>
      <c r="B117" s="54" t="n"/>
      <c r="C117" s="54" t="n"/>
      <c r="D117" s="55" t="n"/>
      <c r="E117" s="54" t="n"/>
      <c r="F117" s="54" t="n"/>
      <c r="G117" s="21">
        <f>IF(A117="","",DATE(YEAR(A117),MONTH(A117),1))</f>
        <v/>
      </c>
      <c r="H117" s="11">
        <f>IF(AND(A117="",D117=""),"",IF(A117="","Add a date",IF(C117="","Pick a category",IF(COUNTIF(Categories!$A$6:$A$30,C117)=0,"Not in Categories",IF(D117="","Add the amount","OK")))))</f>
        <v/>
      </c>
      <c r="I117" s="22">
        <f>IF(AND(G117&lt;&gt;"",G117=Dashboard!$C$4,N(D117)&gt;0),D117+ROW()/10000000,"")</f>
        <v/>
      </c>
    </row>
    <row r="118">
      <c r="A118" s="56" t="n"/>
      <c r="B118" s="54" t="n"/>
      <c r="C118" s="54" t="n"/>
      <c r="D118" s="55" t="n"/>
      <c r="E118" s="54" t="n"/>
      <c r="F118" s="54" t="n"/>
      <c r="G118" s="21">
        <f>IF(A118="","",DATE(YEAR(A118),MONTH(A118),1))</f>
        <v/>
      </c>
      <c r="H118" s="11">
        <f>IF(AND(A118="",D118=""),"",IF(A118="","Add a date",IF(C118="","Pick a category",IF(COUNTIF(Categories!$A$6:$A$30,C118)=0,"Not in Categories",IF(D118="","Add the amount","OK")))))</f>
        <v/>
      </c>
      <c r="I118" s="22">
        <f>IF(AND(G118&lt;&gt;"",G118=Dashboard!$C$4,N(D118)&gt;0),D118+ROW()/10000000,"")</f>
        <v/>
      </c>
    </row>
    <row r="119">
      <c r="A119" s="56" t="n"/>
      <c r="B119" s="54" t="n"/>
      <c r="C119" s="54" t="n"/>
      <c r="D119" s="55" t="n"/>
      <c r="E119" s="54" t="n"/>
      <c r="F119" s="54" t="n"/>
      <c r="G119" s="21">
        <f>IF(A119="","",DATE(YEAR(A119),MONTH(A119),1))</f>
        <v/>
      </c>
      <c r="H119" s="11">
        <f>IF(AND(A119="",D119=""),"",IF(A119="","Add a date",IF(C119="","Pick a category",IF(COUNTIF(Categories!$A$6:$A$30,C119)=0,"Not in Categories",IF(D119="","Add the amount","OK")))))</f>
        <v/>
      </c>
      <c r="I119" s="22">
        <f>IF(AND(G119&lt;&gt;"",G119=Dashboard!$C$4,N(D119)&gt;0),D119+ROW()/10000000,"")</f>
        <v/>
      </c>
    </row>
    <row r="120">
      <c r="A120" s="56" t="n"/>
      <c r="B120" s="54" t="n"/>
      <c r="C120" s="54" t="n"/>
      <c r="D120" s="55" t="n"/>
      <c r="E120" s="54" t="n"/>
      <c r="F120" s="54" t="n"/>
      <c r="G120" s="21">
        <f>IF(A120="","",DATE(YEAR(A120),MONTH(A120),1))</f>
        <v/>
      </c>
      <c r="H120" s="11">
        <f>IF(AND(A120="",D120=""),"",IF(A120="","Add a date",IF(C120="","Pick a category",IF(COUNTIF(Categories!$A$6:$A$30,C120)=0,"Not in Categories",IF(D120="","Add the amount","OK")))))</f>
        <v/>
      </c>
      <c r="I120" s="22">
        <f>IF(AND(G120&lt;&gt;"",G120=Dashboard!$C$4,N(D120)&gt;0),D120+ROW()/10000000,"")</f>
        <v/>
      </c>
    </row>
    <row r="121">
      <c r="A121" s="56" t="n"/>
      <c r="B121" s="54" t="n"/>
      <c r="C121" s="54" t="n"/>
      <c r="D121" s="55" t="n"/>
      <c r="E121" s="54" t="n"/>
      <c r="F121" s="54" t="n"/>
      <c r="G121" s="21">
        <f>IF(A121="","",DATE(YEAR(A121),MONTH(A121),1))</f>
        <v/>
      </c>
      <c r="H121" s="11">
        <f>IF(AND(A121="",D121=""),"",IF(A121="","Add a date",IF(C121="","Pick a category",IF(COUNTIF(Categories!$A$6:$A$30,C121)=0,"Not in Categories",IF(D121="","Add the amount","OK")))))</f>
        <v/>
      </c>
      <c r="I121" s="22">
        <f>IF(AND(G121&lt;&gt;"",G121=Dashboard!$C$4,N(D121)&gt;0),D121+ROW()/10000000,"")</f>
        <v/>
      </c>
    </row>
    <row r="122">
      <c r="A122" s="56" t="n"/>
      <c r="B122" s="54" t="n"/>
      <c r="C122" s="54" t="n"/>
      <c r="D122" s="55" t="n"/>
      <c r="E122" s="54" t="n"/>
      <c r="F122" s="54" t="n"/>
      <c r="G122" s="21">
        <f>IF(A122="","",DATE(YEAR(A122),MONTH(A122),1))</f>
        <v/>
      </c>
      <c r="H122" s="11">
        <f>IF(AND(A122="",D122=""),"",IF(A122="","Add a date",IF(C122="","Pick a category",IF(COUNTIF(Categories!$A$6:$A$30,C122)=0,"Not in Categories",IF(D122="","Add the amount","OK")))))</f>
        <v/>
      </c>
      <c r="I122" s="22">
        <f>IF(AND(G122&lt;&gt;"",G122=Dashboard!$C$4,N(D122)&gt;0),D122+ROW()/10000000,"")</f>
        <v/>
      </c>
    </row>
    <row r="123">
      <c r="A123" s="56" t="n"/>
      <c r="B123" s="54" t="n"/>
      <c r="C123" s="54" t="n"/>
      <c r="D123" s="55" t="n"/>
      <c r="E123" s="54" t="n"/>
      <c r="F123" s="54" t="n"/>
      <c r="G123" s="21">
        <f>IF(A123="","",DATE(YEAR(A123),MONTH(A123),1))</f>
        <v/>
      </c>
      <c r="H123" s="11">
        <f>IF(AND(A123="",D123=""),"",IF(A123="","Add a date",IF(C123="","Pick a category",IF(COUNTIF(Categories!$A$6:$A$30,C123)=0,"Not in Categories",IF(D123="","Add the amount","OK")))))</f>
        <v/>
      </c>
      <c r="I123" s="22">
        <f>IF(AND(G123&lt;&gt;"",G123=Dashboard!$C$4,N(D123)&gt;0),D123+ROW()/10000000,"")</f>
        <v/>
      </c>
    </row>
    <row r="124">
      <c r="A124" s="56" t="n"/>
      <c r="B124" s="54" t="n"/>
      <c r="C124" s="54" t="n"/>
      <c r="D124" s="55" t="n"/>
      <c r="E124" s="54" t="n"/>
      <c r="F124" s="54" t="n"/>
      <c r="G124" s="21">
        <f>IF(A124="","",DATE(YEAR(A124),MONTH(A124),1))</f>
        <v/>
      </c>
      <c r="H124" s="11">
        <f>IF(AND(A124="",D124=""),"",IF(A124="","Add a date",IF(C124="","Pick a category",IF(COUNTIF(Categories!$A$6:$A$30,C124)=0,"Not in Categories",IF(D124="","Add the amount","OK")))))</f>
        <v/>
      </c>
      <c r="I124" s="22">
        <f>IF(AND(G124&lt;&gt;"",G124=Dashboard!$C$4,N(D124)&gt;0),D124+ROW()/10000000,"")</f>
        <v/>
      </c>
    </row>
    <row r="125">
      <c r="A125" s="56" t="n"/>
      <c r="B125" s="54" t="n"/>
      <c r="C125" s="54" t="n"/>
      <c r="D125" s="55" t="n"/>
      <c r="E125" s="54" t="n"/>
      <c r="F125" s="54" t="n"/>
      <c r="G125" s="21">
        <f>IF(A125="","",DATE(YEAR(A125),MONTH(A125),1))</f>
        <v/>
      </c>
      <c r="H125" s="11">
        <f>IF(AND(A125="",D125=""),"",IF(A125="","Add a date",IF(C125="","Pick a category",IF(COUNTIF(Categories!$A$6:$A$30,C125)=0,"Not in Categories",IF(D125="","Add the amount","OK")))))</f>
        <v/>
      </c>
      <c r="I125" s="22">
        <f>IF(AND(G125&lt;&gt;"",G125=Dashboard!$C$4,N(D125)&gt;0),D125+ROW()/10000000,"")</f>
        <v/>
      </c>
    </row>
    <row r="126">
      <c r="A126" s="56" t="n"/>
      <c r="B126" s="54" t="n"/>
      <c r="C126" s="54" t="n"/>
      <c r="D126" s="55" t="n"/>
      <c r="E126" s="54" t="n"/>
      <c r="F126" s="54" t="n"/>
      <c r="G126" s="21">
        <f>IF(A126="","",DATE(YEAR(A126),MONTH(A126),1))</f>
        <v/>
      </c>
      <c r="H126" s="11">
        <f>IF(AND(A126="",D126=""),"",IF(A126="","Add a date",IF(C126="","Pick a category",IF(COUNTIF(Categories!$A$6:$A$30,C126)=0,"Not in Categories",IF(D126="","Add the amount","OK")))))</f>
        <v/>
      </c>
      <c r="I126" s="22">
        <f>IF(AND(G126&lt;&gt;"",G126=Dashboard!$C$4,N(D126)&gt;0),D126+ROW()/10000000,"")</f>
        <v/>
      </c>
    </row>
    <row r="127">
      <c r="A127" s="56" t="n"/>
      <c r="B127" s="54" t="n"/>
      <c r="C127" s="54" t="n"/>
      <c r="D127" s="55" t="n"/>
      <c r="E127" s="54" t="n"/>
      <c r="F127" s="54" t="n"/>
      <c r="G127" s="21">
        <f>IF(A127="","",DATE(YEAR(A127),MONTH(A127),1))</f>
        <v/>
      </c>
      <c r="H127" s="11">
        <f>IF(AND(A127="",D127=""),"",IF(A127="","Add a date",IF(C127="","Pick a category",IF(COUNTIF(Categories!$A$6:$A$30,C127)=0,"Not in Categories",IF(D127="","Add the amount","OK")))))</f>
        <v/>
      </c>
      <c r="I127" s="22">
        <f>IF(AND(G127&lt;&gt;"",G127=Dashboard!$C$4,N(D127)&gt;0),D127+ROW()/10000000,"")</f>
        <v/>
      </c>
    </row>
    <row r="128">
      <c r="A128" s="56" t="n"/>
      <c r="B128" s="54" t="n"/>
      <c r="C128" s="54" t="n"/>
      <c r="D128" s="55" t="n"/>
      <c r="E128" s="54" t="n"/>
      <c r="F128" s="54" t="n"/>
      <c r="G128" s="21">
        <f>IF(A128="","",DATE(YEAR(A128),MONTH(A128),1))</f>
        <v/>
      </c>
      <c r="H128" s="11">
        <f>IF(AND(A128="",D128=""),"",IF(A128="","Add a date",IF(C128="","Pick a category",IF(COUNTIF(Categories!$A$6:$A$30,C128)=0,"Not in Categories",IF(D128="","Add the amount","OK")))))</f>
        <v/>
      </c>
      <c r="I128" s="22">
        <f>IF(AND(G128&lt;&gt;"",G128=Dashboard!$C$4,N(D128)&gt;0),D128+ROW()/10000000,"")</f>
        <v/>
      </c>
    </row>
    <row r="129">
      <c r="A129" s="56" t="n"/>
      <c r="B129" s="54" t="n"/>
      <c r="C129" s="54" t="n"/>
      <c r="D129" s="55" t="n"/>
      <c r="E129" s="54" t="n"/>
      <c r="F129" s="54" t="n"/>
      <c r="G129" s="21">
        <f>IF(A129="","",DATE(YEAR(A129),MONTH(A129),1))</f>
        <v/>
      </c>
      <c r="H129" s="11">
        <f>IF(AND(A129="",D129=""),"",IF(A129="","Add a date",IF(C129="","Pick a category",IF(COUNTIF(Categories!$A$6:$A$30,C129)=0,"Not in Categories",IF(D129="","Add the amount","OK")))))</f>
        <v/>
      </c>
      <c r="I129" s="22">
        <f>IF(AND(G129&lt;&gt;"",G129=Dashboard!$C$4,N(D129)&gt;0),D129+ROW()/10000000,"")</f>
        <v/>
      </c>
    </row>
    <row r="130">
      <c r="A130" s="56" t="n"/>
      <c r="B130" s="54" t="n"/>
      <c r="C130" s="54" t="n"/>
      <c r="D130" s="55" t="n"/>
      <c r="E130" s="54" t="n"/>
      <c r="F130" s="54" t="n"/>
      <c r="G130" s="21">
        <f>IF(A130="","",DATE(YEAR(A130),MONTH(A130),1))</f>
        <v/>
      </c>
      <c r="H130" s="11">
        <f>IF(AND(A130="",D130=""),"",IF(A130="","Add a date",IF(C130="","Pick a category",IF(COUNTIF(Categories!$A$6:$A$30,C130)=0,"Not in Categories",IF(D130="","Add the amount","OK")))))</f>
        <v/>
      </c>
      <c r="I130" s="22">
        <f>IF(AND(G130&lt;&gt;"",G130=Dashboard!$C$4,N(D130)&gt;0),D130+ROW()/10000000,"")</f>
        <v/>
      </c>
    </row>
    <row r="131">
      <c r="A131" s="56" t="n"/>
      <c r="B131" s="54" t="n"/>
      <c r="C131" s="54" t="n"/>
      <c r="D131" s="55" t="n"/>
      <c r="E131" s="54" t="n"/>
      <c r="F131" s="54" t="n"/>
      <c r="G131" s="21">
        <f>IF(A131="","",DATE(YEAR(A131),MONTH(A131),1))</f>
        <v/>
      </c>
      <c r="H131" s="11">
        <f>IF(AND(A131="",D131=""),"",IF(A131="","Add a date",IF(C131="","Pick a category",IF(COUNTIF(Categories!$A$6:$A$30,C131)=0,"Not in Categories",IF(D131="","Add the amount","OK")))))</f>
        <v/>
      </c>
      <c r="I131" s="22">
        <f>IF(AND(G131&lt;&gt;"",G131=Dashboard!$C$4,N(D131)&gt;0),D131+ROW()/10000000,"")</f>
        <v/>
      </c>
    </row>
    <row r="132">
      <c r="A132" s="56" t="n"/>
      <c r="B132" s="54" t="n"/>
      <c r="C132" s="54" t="n"/>
      <c r="D132" s="55" t="n"/>
      <c r="E132" s="54" t="n"/>
      <c r="F132" s="54" t="n"/>
      <c r="G132" s="21">
        <f>IF(A132="","",DATE(YEAR(A132),MONTH(A132),1))</f>
        <v/>
      </c>
      <c r="H132" s="11">
        <f>IF(AND(A132="",D132=""),"",IF(A132="","Add a date",IF(C132="","Pick a category",IF(COUNTIF(Categories!$A$6:$A$30,C132)=0,"Not in Categories",IF(D132="","Add the amount","OK")))))</f>
        <v/>
      </c>
      <c r="I132" s="22">
        <f>IF(AND(G132&lt;&gt;"",G132=Dashboard!$C$4,N(D132)&gt;0),D132+ROW()/10000000,"")</f>
        <v/>
      </c>
    </row>
    <row r="133">
      <c r="A133" s="56" t="n"/>
      <c r="B133" s="54" t="n"/>
      <c r="C133" s="54" t="n"/>
      <c r="D133" s="55" t="n"/>
      <c r="E133" s="54" t="n"/>
      <c r="F133" s="54" t="n"/>
      <c r="G133" s="21">
        <f>IF(A133="","",DATE(YEAR(A133),MONTH(A133),1))</f>
        <v/>
      </c>
      <c r="H133" s="11">
        <f>IF(AND(A133="",D133=""),"",IF(A133="","Add a date",IF(C133="","Pick a category",IF(COUNTIF(Categories!$A$6:$A$30,C133)=0,"Not in Categories",IF(D133="","Add the amount","OK")))))</f>
        <v/>
      </c>
      <c r="I133" s="22">
        <f>IF(AND(G133&lt;&gt;"",G133=Dashboard!$C$4,N(D133)&gt;0),D133+ROW()/10000000,"")</f>
        <v/>
      </c>
    </row>
    <row r="134">
      <c r="A134" s="56" t="n"/>
      <c r="B134" s="54" t="n"/>
      <c r="C134" s="54" t="n"/>
      <c r="D134" s="55" t="n"/>
      <c r="E134" s="54" t="n"/>
      <c r="F134" s="54" t="n"/>
      <c r="G134" s="21">
        <f>IF(A134="","",DATE(YEAR(A134),MONTH(A134),1))</f>
        <v/>
      </c>
      <c r="H134" s="11">
        <f>IF(AND(A134="",D134=""),"",IF(A134="","Add a date",IF(C134="","Pick a category",IF(COUNTIF(Categories!$A$6:$A$30,C134)=0,"Not in Categories",IF(D134="","Add the amount","OK")))))</f>
        <v/>
      </c>
      <c r="I134" s="22">
        <f>IF(AND(G134&lt;&gt;"",G134=Dashboard!$C$4,N(D134)&gt;0),D134+ROW()/10000000,"")</f>
        <v/>
      </c>
    </row>
    <row r="135">
      <c r="A135" s="56" t="n"/>
      <c r="B135" s="54" t="n"/>
      <c r="C135" s="54" t="n"/>
      <c r="D135" s="55" t="n"/>
      <c r="E135" s="54" t="n"/>
      <c r="F135" s="54" t="n"/>
      <c r="G135" s="21">
        <f>IF(A135="","",DATE(YEAR(A135),MONTH(A135),1))</f>
        <v/>
      </c>
      <c r="H135" s="11">
        <f>IF(AND(A135="",D135=""),"",IF(A135="","Add a date",IF(C135="","Pick a category",IF(COUNTIF(Categories!$A$6:$A$30,C135)=0,"Not in Categories",IF(D135="","Add the amount","OK")))))</f>
        <v/>
      </c>
      <c r="I135" s="22">
        <f>IF(AND(G135&lt;&gt;"",G135=Dashboard!$C$4,N(D135)&gt;0),D135+ROW()/10000000,"")</f>
        <v/>
      </c>
    </row>
    <row r="136">
      <c r="A136" s="56" t="n"/>
      <c r="B136" s="54" t="n"/>
      <c r="C136" s="54" t="n"/>
      <c r="D136" s="55" t="n"/>
      <c r="E136" s="54" t="n"/>
      <c r="F136" s="54" t="n"/>
      <c r="G136" s="21">
        <f>IF(A136="","",DATE(YEAR(A136),MONTH(A136),1))</f>
        <v/>
      </c>
      <c r="H136" s="11">
        <f>IF(AND(A136="",D136=""),"",IF(A136="","Add a date",IF(C136="","Pick a category",IF(COUNTIF(Categories!$A$6:$A$30,C136)=0,"Not in Categories",IF(D136="","Add the amount","OK")))))</f>
        <v/>
      </c>
      <c r="I136" s="22">
        <f>IF(AND(G136&lt;&gt;"",G136=Dashboard!$C$4,N(D136)&gt;0),D136+ROW()/10000000,"")</f>
        <v/>
      </c>
    </row>
    <row r="137">
      <c r="A137" s="56" t="n"/>
      <c r="B137" s="54" t="n"/>
      <c r="C137" s="54" t="n"/>
      <c r="D137" s="55" t="n"/>
      <c r="E137" s="54" t="n"/>
      <c r="F137" s="54" t="n"/>
      <c r="G137" s="21">
        <f>IF(A137="","",DATE(YEAR(A137),MONTH(A137),1))</f>
        <v/>
      </c>
      <c r="H137" s="11">
        <f>IF(AND(A137="",D137=""),"",IF(A137="","Add a date",IF(C137="","Pick a category",IF(COUNTIF(Categories!$A$6:$A$30,C137)=0,"Not in Categories",IF(D137="","Add the amount","OK")))))</f>
        <v/>
      </c>
      <c r="I137" s="22">
        <f>IF(AND(G137&lt;&gt;"",G137=Dashboard!$C$4,N(D137)&gt;0),D137+ROW()/10000000,"")</f>
        <v/>
      </c>
    </row>
    <row r="138">
      <c r="A138" s="56" t="n"/>
      <c r="B138" s="54" t="n"/>
      <c r="C138" s="54" t="n"/>
      <c r="D138" s="55" t="n"/>
      <c r="E138" s="54" t="n"/>
      <c r="F138" s="54" t="n"/>
      <c r="G138" s="21">
        <f>IF(A138="","",DATE(YEAR(A138),MONTH(A138),1))</f>
        <v/>
      </c>
      <c r="H138" s="11">
        <f>IF(AND(A138="",D138=""),"",IF(A138="","Add a date",IF(C138="","Pick a category",IF(COUNTIF(Categories!$A$6:$A$30,C138)=0,"Not in Categories",IF(D138="","Add the amount","OK")))))</f>
        <v/>
      </c>
      <c r="I138" s="22">
        <f>IF(AND(G138&lt;&gt;"",G138=Dashboard!$C$4,N(D138)&gt;0),D138+ROW()/10000000,"")</f>
        <v/>
      </c>
    </row>
    <row r="139">
      <c r="A139" s="56" t="n"/>
      <c r="B139" s="54" t="n"/>
      <c r="C139" s="54" t="n"/>
      <c r="D139" s="55" t="n"/>
      <c r="E139" s="54" t="n"/>
      <c r="F139" s="54" t="n"/>
      <c r="G139" s="21">
        <f>IF(A139="","",DATE(YEAR(A139),MONTH(A139),1))</f>
        <v/>
      </c>
      <c r="H139" s="11">
        <f>IF(AND(A139="",D139=""),"",IF(A139="","Add a date",IF(C139="","Pick a category",IF(COUNTIF(Categories!$A$6:$A$30,C139)=0,"Not in Categories",IF(D139="","Add the amount","OK")))))</f>
        <v/>
      </c>
      <c r="I139" s="22">
        <f>IF(AND(G139&lt;&gt;"",G139=Dashboard!$C$4,N(D139)&gt;0),D139+ROW()/10000000,"")</f>
        <v/>
      </c>
    </row>
    <row r="140">
      <c r="A140" s="56" t="n"/>
      <c r="B140" s="54" t="n"/>
      <c r="C140" s="54" t="n"/>
      <c r="D140" s="55" t="n"/>
      <c r="E140" s="54" t="n"/>
      <c r="F140" s="54" t="n"/>
      <c r="G140" s="21">
        <f>IF(A140="","",DATE(YEAR(A140),MONTH(A140),1))</f>
        <v/>
      </c>
      <c r="H140" s="11">
        <f>IF(AND(A140="",D140=""),"",IF(A140="","Add a date",IF(C140="","Pick a category",IF(COUNTIF(Categories!$A$6:$A$30,C140)=0,"Not in Categories",IF(D140="","Add the amount","OK")))))</f>
        <v/>
      </c>
      <c r="I140" s="22">
        <f>IF(AND(G140&lt;&gt;"",G140=Dashboard!$C$4,N(D140)&gt;0),D140+ROW()/10000000,"")</f>
        <v/>
      </c>
    </row>
    <row r="141">
      <c r="A141" s="56" t="n"/>
      <c r="B141" s="54" t="n"/>
      <c r="C141" s="54" t="n"/>
      <c r="D141" s="55" t="n"/>
      <c r="E141" s="54" t="n"/>
      <c r="F141" s="54" t="n"/>
      <c r="G141" s="21">
        <f>IF(A141="","",DATE(YEAR(A141),MONTH(A141),1))</f>
        <v/>
      </c>
      <c r="H141" s="11">
        <f>IF(AND(A141="",D141=""),"",IF(A141="","Add a date",IF(C141="","Pick a category",IF(COUNTIF(Categories!$A$6:$A$30,C141)=0,"Not in Categories",IF(D141="","Add the amount","OK")))))</f>
        <v/>
      </c>
      <c r="I141" s="22">
        <f>IF(AND(G141&lt;&gt;"",G141=Dashboard!$C$4,N(D141)&gt;0),D141+ROW()/10000000,"")</f>
        <v/>
      </c>
    </row>
    <row r="142">
      <c r="A142" s="56" t="n"/>
      <c r="B142" s="54" t="n"/>
      <c r="C142" s="54" t="n"/>
      <c r="D142" s="55" t="n"/>
      <c r="E142" s="54" t="n"/>
      <c r="F142" s="54" t="n"/>
      <c r="G142" s="21">
        <f>IF(A142="","",DATE(YEAR(A142),MONTH(A142),1))</f>
        <v/>
      </c>
      <c r="H142" s="11">
        <f>IF(AND(A142="",D142=""),"",IF(A142="","Add a date",IF(C142="","Pick a category",IF(COUNTIF(Categories!$A$6:$A$30,C142)=0,"Not in Categories",IF(D142="","Add the amount","OK")))))</f>
        <v/>
      </c>
      <c r="I142" s="22">
        <f>IF(AND(G142&lt;&gt;"",G142=Dashboard!$C$4,N(D142)&gt;0),D142+ROW()/10000000,"")</f>
        <v/>
      </c>
    </row>
    <row r="143">
      <c r="A143" s="56" t="n"/>
      <c r="B143" s="54" t="n"/>
      <c r="C143" s="54" t="n"/>
      <c r="D143" s="55" t="n"/>
      <c r="E143" s="54" t="n"/>
      <c r="F143" s="54" t="n"/>
      <c r="G143" s="21">
        <f>IF(A143="","",DATE(YEAR(A143),MONTH(A143),1))</f>
        <v/>
      </c>
      <c r="H143" s="11">
        <f>IF(AND(A143="",D143=""),"",IF(A143="","Add a date",IF(C143="","Pick a category",IF(COUNTIF(Categories!$A$6:$A$30,C143)=0,"Not in Categories",IF(D143="","Add the amount","OK")))))</f>
        <v/>
      </c>
      <c r="I143" s="22">
        <f>IF(AND(G143&lt;&gt;"",G143=Dashboard!$C$4,N(D143)&gt;0),D143+ROW()/10000000,"")</f>
        <v/>
      </c>
    </row>
    <row r="144">
      <c r="A144" s="56" t="n"/>
      <c r="B144" s="54" t="n"/>
      <c r="C144" s="54" t="n"/>
      <c r="D144" s="55" t="n"/>
      <c r="E144" s="54" t="n"/>
      <c r="F144" s="54" t="n"/>
      <c r="G144" s="21">
        <f>IF(A144="","",DATE(YEAR(A144),MONTH(A144),1))</f>
        <v/>
      </c>
      <c r="H144" s="11">
        <f>IF(AND(A144="",D144=""),"",IF(A144="","Add a date",IF(C144="","Pick a category",IF(COUNTIF(Categories!$A$6:$A$30,C144)=0,"Not in Categories",IF(D144="","Add the amount","OK")))))</f>
        <v/>
      </c>
      <c r="I144" s="22">
        <f>IF(AND(G144&lt;&gt;"",G144=Dashboard!$C$4,N(D144)&gt;0),D144+ROW()/10000000,"")</f>
        <v/>
      </c>
    </row>
    <row r="145">
      <c r="A145" s="56" t="n"/>
      <c r="B145" s="54" t="n"/>
      <c r="C145" s="54" t="n"/>
      <c r="D145" s="55" t="n"/>
      <c r="E145" s="54" t="n"/>
      <c r="F145" s="54" t="n"/>
      <c r="G145" s="21">
        <f>IF(A145="","",DATE(YEAR(A145),MONTH(A145),1))</f>
        <v/>
      </c>
      <c r="H145" s="11">
        <f>IF(AND(A145="",D145=""),"",IF(A145="","Add a date",IF(C145="","Pick a category",IF(COUNTIF(Categories!$A$6:$A$30,C145)=0,"Not in Categories",IF(D145="","Add the amount","OK")))))</f>
        <v/>
      </c>
      <c r="I145" s="22">
        <f>IF(AND(G145&lt;&gt;"",G145=Dashboard!$C$4,N(D145)&gt;0),D145+ROW()/10000000,"")</f>
        <v/>
      </c>
    </row>
    <row r="146">
      <c r="A146" s="56" t="n"/>
      <c r="B146" s="54" t="n"/>
      <c r="C146" s="54" t="n"/>
      <c r="D146" s="55" t="n"/>
      <c r="E146" s="54" t="n"/>
      <c r="F146" s="54" t="n"/>
      <c r="G146" s="21">
        <f>IF(A146="","",DATE(YEAR(A146),MONTH(A146),1))</f>
        <v/>
      </c>
      <c r="H146" s="11">
        <f>IF(AND(A146="",D146=""),"",IF(A146="","Add a date",IF(C146="","Pick a category",IF(COUNTIF(Categories!$A$6:$A$30,C146)=0,"Not in Categories",IF(D146="","Add the amount","OK")))))</f>
        <v/>
      </c>
      <c r="I146" s="22">
        <f>IF(AND(G146&lt;&gt;"",G146=Dashboard!$C$4,N(D146)&gt;0),D146+ROW()/10000000,"")</f>
        <v/>
      </c>
    </row>
    <row r="147">
      <c r="A147" s="56" t="n"/>
      <c r="B147" s="54" t="n"/>
      <c r="C147" s="54" t="n"/>
      <c r="D147" s="55" t="n"/>
      <c r="E147" s="54" t="n"/>
      <c r="F147" s="54" t="n"/>
      <c r="G147" s="21">
        <f>IF(A147="","",DATE(YEAR(A147),MONTH(A147),1))</f>
        <v/>
      </c>
      <c r="H147" s="11">
        <f>IF(AND(A147="",D147=""),"",IF(A147="","Add a date",IF(C147="","Pick a category",IF(COUNTIF(Categories!$A$6:$A$30,C147)=0,"Not in Categories",IF(D147="","Add the amount","OK")))))</f>
        <v/>
      </c>
      <c r="I147" s="22">
        <f>IF(AND(G147&lt;&gt;"",G147=Dashboard!$C$4,N(D147)&gt;0),D147+ROW()/10000000,"")</f>
        <v/>
      </c>
    </row>
    <row r="148">
      <c r="A148" s="56" t="n"/>
      <c r="B148" s="54" t="n"/>
      <c r="C148" s="54" t="n"/>
      <c r="D148" s="55" t="n"/>
      <c r="E148" s="54" t="n"/>
      <c r="F148" s="54" t="n"/>
      <c r="G148" s="21">
        <f>IF(A148="","",DATE(YEAR(A148),MONTH(A148),1))</f>
        <v/>
      </c>
      <c r="H148" s="11">
        <f>IF(AND(A148="",D148=""),"",IF(A148="","Add a date",IF(C148="","Pick a category",IF(COUNTIF(Categories!$A$6:$A$30,C148)=0,"Not in Categories",IF(D148="","Add the amount","OK")))))</f>
        <v/>
      </c>
      <c r="I148" s="22">
        <f>IF(AND(G148&lt;&gt;"",G148=Dashboard!$C$4,N(D148)&gt;0),D148+ROW()/10000000,"")</f>
        <v/>
      </c>
    </row>
    <row r="149">
      <c r="A149" s="56" t="n"/>
      <c r="B149" s="54" t="n"/>
      <c r="C149" s="54" t="n"/>
      <c r="D149" s="55" t="n"/>
      <c r="E149" s="54" t="n"/>
      <c r="F149" s="54" t="n"/>
      <c r="G149" s="21">
        <f>IF(A149="","",DATE(YEAR(A149),MONTH(A149),1))</f>
        <v/>
      </c>
      <c r="H149" s="11">
        <f>IF(AND(A149="",D149=""),"",IF(A149="","Add a date",IF(C149="","Pick a category",IF(COUNTIF(Categories!$A$6:$A$30,C149)=0,"Not in Categories",IF(D149="","Add the amount","OK")))))</f>
        <v/>
      </c>
      <c r="I149" s="22">
        <f>IF(AND(G149&lt;&gt;"",G149=Dashboard!$C$4,N(D149)&gt;0),D149+ROW()/10000000,"")</f>
        <v/>
      </c>
    </row>
    <row r="150">
      <c r="A150" s="56" t="n"/>
      <c r="B150" s="54" t="n"/>
      <c r="C150" s="54" t="n"/>
      <c r="D150" s="55" t="n"/>
      <c r="E150" s="54" t="n"/>
      <c r="F150" s="54" t="n"/>
      <c r="G150" s="21">
        <f>IF(A150="","",DATE(YEAR(A150),MONTH(A150),1))</f>
        <v/>
      </c>
      <c r="H150" s="11">
        <f>IF(AND(A150="",D150=""),"",IF(A150="","Add a date",IF(C150="","Pick a category",IF(COUNTIF(Categories!$A$6:$A$30,C150)=0,"Not in Categories",IF(D150="","Add the amount","OK")))))</f>
        <v/>
      </c>
      <c r="I150" s="22">
        <f>IF(AND(G150&lt;&gt;"",G150=Dashboard!$C$4,N(D150)&gt;0),D150+ROW()/10000000,"")</f>
        <v/>
      </c>
    </row>
    <row r="151">
      <c r="A151" s="56" t="n"/>
      <c r="B151" s="54" t="n"/>
      <c r="C151" s="54" t="n"/>
      <c r="D151" s="55" t="n"/>
      <c r="E151" s="54" t="n"/>
      <c r="F151" s="54" t="n"/>
      <c r="G151" s="21">
        <f>IF(A151="","",DATE(YEAR(A151),MONTH(A151),1))</f>
        <v/>
      </c>
      <c r="H151" s="11">
        <f>IF(AND(A151="",D151=""),"",IF(A151="","Add a date",IF(C151="","Pick a category",IF(COUNTIF(Categories!$A$6:$A$30,C151)=0,"Not in Categories",IF(D151="","Add the amount","OK")))))</f>
        <v/>
      </c>
      <c r="I151" s="22">
        <f>IF(AND(G151&lt;&gt;"",G151=Dashboard!$C$4,N(D151)&gt;0),D151+ROW()/10000000,"")</f>
        <v/>
      </c>
    </row>
    <row r="152">
      <c r="A152" s="56" t="n"/>
      <c r="B152" s="54" t="n"/>
      <c r="C152" s="54" t="n"/>
      <c r="D152" s="55" t="n"/>
      <c r="E152" s="54" t="n"/>
      <c r="F152" s="54" t="n"/>
      <c r="G152" s="21">
        <f>IF(A152="","",DATE(YEAR(A152),MONTH(A152),1))</f>
        <v/>
      </c>
      <c r="H152" s="11">
        <f>IF(AND(A152="",D152=""),"",IF(A152="","Add a date",IF(C152="","Pick a category",IF(COUNTIF(Categories!$A$6:$A$30,C152)=0,"Not in Categories",IF(D152="","Add the amount","OK")))))</f>
        <v/>
      </c>
      <c r="I152" s="22">
        <f>IF(AND(G152&lt;&gt;"",G152=Dashboard!$C$4,N(D152)&gt;0),D152+ROW()/10000000,"")</f>
        <v/>
      </c>
    </row>
    <row r="153">
      <c r="A153" s="56" t="n"/>
      <c r="B153" s="54" t="n"/>
      <c r="C153" s="54" t="n"/>
      <c r="D153" s="55" t="n"/>
      <c r="E153" s="54" t="n"/>
      <c r="F153" s="54" t="n"/>
      <c r="G153" s="21">
        <f>IF(A153="","",DATE(YEAR(A153),MONTH(A153),1))</f>
        <v/>
      </c>
      <c r="H153" s="11">
        <f>IF(AND(A153="",D153=""),"",IF(A153="","Add a date",IF(C153="","Pick a category",IF(COUNTIF(Categories!$A$6:$A$30,C153)=0,"Not in Categories",IF(D153="","Add the amount","OK")))))</f>
        <v/>
      </c>
      <c r="I153" s="22">
        <f>IF(AND(G153&lt;&gt;"",G153=Dashboard!$C$4,N(D153)&gt;0),D153+ROW()/10000000,"")</f>
        <v/>
      </c>
    </row>
    <row r="154">
      <c r="A154" s="56" t="n"/>
      <c r="B154" s="54" t="n"/>
      <c r="C154" s="54" t="n"/>
      <c r="D154" s="55" t="n"/>
      <c r="E154" s="54" t="n"/>
      <c r="F154" s="54" t="n"/>
      <c r="G154" s="21">
        <f>IF(A154="","",DATE(YEAR(A154),MONTH(A154),1))</f>
        <v/>
      </c>
      <c r="H154" s="11">
        <f>IF(AND(A154="",D154=""),"",IF(A154="","Add a date",IF(C154="","Pick a category",IF(COUNTIF(Categories!$A$6:$A$30,C154)=0,"Not in Categories",IF(D154="","Add the amount","OK")))))</f>
        <v/>
      </c>
      <c r="I154" s="22">
        <f>IF(AND(G154&lt;&gt;"",G154=Dashboard!$C$4,N(D154)&gt;0),D154+ROW()/10000000,"")</f>
        <v/>
      </c>
    </row>
    <row r="155">
      <c r="A155" s="56" t="n"/>
      <c r="B155" s="54" t="n"/>
      <c r="C155" s="54" t="n"/>
      <c r="D155" s="55" t="n"/>
      <c r="E155" s="54" t="n"/>
      <c r="F155" s="54" t="n"/>
      <c r="G155" s="21">
        <f>IF(A155="","",DATE(YEAR(A155),MONTH(A155),1))</f>
        <v/>
      </c>
      <c r="H155" s="11">
        <f>IF(AND(A155="",D155=""),"",IF(A155="","Add a date",IF(C155="","Pick a category",IF(COUNTIF(Categories!$A$6:$A$30,C155)=0,"Not in Categories",IF(D155="","Add the amount","OK")))))</f>
        <v/>
      </c>
      <c r="I155" s="22">
        <f>IF(AND(G155&lt;&gt;"",G155=Dashboard!$C$4,N(D155)&gt;0),D155+ROW()/10000000,"")</f>
        <v/>
      </c>
    </row>
    <row r="156">
      <c r="A156" s="56" t="n"/>
      <c r="B156" s="54" t="n"/>
      <c r="C156" s="54" t="n"/>
      <c r="D156" s="55" t="n"/>
      <c r="E156" s="54" t="n"/>
      <c r="F156" s="54" t="n"/>
      <c r="G156" s="21">
        <f>IF(A156="","",DATE(YEAR(A156),MONTH(A156),1))</f>
        <v/>
      </c>
      <c r="H156" s="11">
        <f>IF(AND(A156="",D156=""),"",IF(A156="","Add a date",IF(C156="","Pick a category",IF(COUNTIF(Categories!$A$6:$A$30,C156)=0,"Not in Categories",IF(D156="","Add the amount","OK")))))</f>
        <v/>
      </c>
      <c r="I156" s="22">
        <f>IF(AND(G156&lt;&gt;"",G156=Dashboard!$C$4,N(D156)&gt;0),D156+ROW()/10000000,"")</f>
        <v/>
      </c>
    </row>
    <row r="157">
      <c r="A157" s="56" t="n"/>
      <c r="B157" s="54" t="n"/>
      <c r="C157" s="54" t="n"/>
      <c r="D157" s="55" t="n"/>
      <c r="E157" s="54" t="n"/>
      <c r="F157" s="54" t="n"/>
      <c r="G157" s="21">
        <f>IF(A157="","",DATE(YEAR(A157),MONTH(A157),1))</f>
        <v/>
      </c>
      <c r="H157" s="11">
        <f>IF(AND(A157="",D157=""),"",IF(A157="","Add a date",IF(C157="","Pick a category",IF(COUNTIF(Categories!$A$6:$A$30,C157)=0,"Not in Categories",IF(D157="","Add the amount","OK")))))</f>
        <v/>
      </c>
      <c r="I157" s="22">
        <f>IF(AND(G157&lt;&gt;"",G157=Dashboard!$C$4,N(D157)&gt;0),D157+ROW()/10000000,"")</f>
        <v/>
      </c>
    </row>
    <row r="158">
      <c r="A158" s="56" t="n"/>
      <c r="B158" s="54" t="n"/>
      <c r="C158" s="54" t="n"/>
      <c r="D158" s="55" t="n"/>
      <c r="E158" s="54" t="n"/>
      <c r="F158" s="54" t="n"/>
      <c r="G158" s="21">
        <f>IF(A158="","",DATE(YEAR(A158),MONTH(A158),1))</f>
        <v/>
      </c>
      <c r="H158" s="11">
        <f>IF(AND(A158="",D158=""),"",IF(A158="","Add a date",IF(C158="","Pick a category",IF(COUNTIF(Categories!$A$6:$A$30,C158)=0,"Not in Categories",IF(D158="","Add the amount","OK")))))</f>
        <v/>
      </c>
      <c r="I158" s="22">
        <f>IF(AND(G158&lt;&gt;"",G158=Dashboard!$C$4,N(D158)&gt;0),D158+ROW()/10000000,"")</f>
        <v/>
      </c>
    </row>
    <row r="159">
      <c r="A159" s="56" t="n"/>
      <c r="B159" s="54" t="n"/>
      <c r="C159" s="54" t="n"/>
      <c r="D159" s="55" t="n"/>
      <c r="E159" s="54" t="n"/>
      <c r="F159" s="54" t="n"/>
      <c r="G159" s="21">
        <f>IF(A159="","",DATE(YEAR(A159),MONTH(A159),1))</f>
        <v/>
      </c>
      <c r="H159" s="11">
        <f>IF(AND(A159="",D159=""),"",IF(A159="","Add a date",IF(C159="","Pick a category",IF(COUNTIF(Categories!$A$6:$A$30,C159)=0,"Not in Categories",IF(D159="","Add the amount","OK")))))</f>
        <v/>
      </c>
      <c r="I159" s="22">
        <f>IF(AND(G159&lt;&gt;"",G159=Dashboard!$C$4,N(D159)&gt;0),D159+ROW()/10000000,"")</f>
        <v/>
      </c>
    </row>
    <row r="160">
      <c r="A160" s="56" t="n"/>
      <c r="B160" s="54" t="n"/>
      <c r="C160" s="54" t="n"/>
      <c r="D160" s="55" t="n"/>
      <c r="E160" s="54" t="n"/>
      <c r="F160" s="54" t="n"/>
      <c r="G160" s="21">
        <f>IF(A160="","",DATE(YEAR(A160),MONTH(A160),1))</f>
        <v/>
      </c>
      <c r="H160" s="11">
        <f>IF(AND(A160="",D160=""),"",IF(A160="","Add a date",IF(C160="","Pick a category",IF(COUNTIF(Categories!$A$6:$A$30,C160)=0,"Not in Categories",IF(D160="","Add the amount","OK")))))</f>
        <v/>
      </c>
      <c r="I160" s="22">
        <f>IF(AND(G160&lt;&gt;"",G160=Dashboard!$C$4,N(D160)&gt;0),D160+ROW()/10000000,"")</f>
        <v/>
      </c>
    </row>
    <row r="161">
      <c r="A161" s="56" t="n"/>
      <c r="B161" s="54" t="n"/>
      <c r="C161" s="54" t="n"/>
      <c r="D161" s="55" t="n"/>
      <c r="E161" s="54" t="n"/>
      <c r="F161" s="54" t="n"/>
      <c r="G161" s="21">
        <f>IF(A161="","",DATE(YEAR(A161),MONTH(A161),1))</f>
        <v/>
      </c>
      <c r="H161" s="11">
        <f>IF(AND(A161="",D161=""),"",IF(A161="","Add a date",IF(C161="","Pick a category",IF(COUNTIF(Categories!$A$6:$A$30,C161)=0,"Not in Categories",IF(D161="","Add the amount","OK")))))</f>
        <v/>
      </c>
      <c r="I161" s="22">
        <f>IF(AND(G161&lt;&gt;"",G161=Dashboard!$C$4,N(D161)&gt;0),D161+ROW()/10000000,"")</f>
        <v/>
      </c>
    </row>
    <row r="162">
      <c r="A162" s="56" t="n"/>
      <c r="B162" s="54" t="n"/>
      <c r="C162" s="54" t="n"/>
      <c r="D162" s="55" t="n"/>
      <c r="E162" s="54" t="n"/>
      <c r="F162" s="54" t="n"/>
      <c r="G162" s="21">
        <f>IF(A162="","",DATE(YEAR(A162),MONTH(A162),1))</f>
        <v/>
      </c>
      <c r="H162" s="11">
        <f>IF(AND(A162="",D162=""),"",IF(A162="","Add a date",IF(C162="","Pick a category",IF(COUNTIF(Categories!$A$6:$A$30,C162)=0,"Not in Categories",IF(D162="","Add the amount","OK")))))</f>
        <v/>
      </c>
      <c r="I162" s="22">
        <f>IF(AND(G162&lt;&gt;"",G162=Dashboard!$C$4,N(D162)&gt;0),D162+ROW()/10000000,"")</f>
        <v/>
      </c>
    </row>
    <row r="163">
      <c r="A163" s="56" t="n"/>
      <c r="B163" s="54" t="n"/>
      <c r="C163" s="54" t="n"/>
      <c r="D163" s="55" t="n"/>
      <c r="E163" s="54" t="n"/>
      <c r="F163" s="54" t="n"/>
      <c r="G163" s="21">
        <f>IF(A163="","",DATE(YEAR(A163),MONTH(A163),1))</f>
        <v/>
      </c>
      <c r="H163" s="11">
        <f>IF(AND(A163="",D163=""),"",IF(A163="","Add a date",IF(C163="","Pick a category",IF(COUNTIF(Categories!$A$6:$A$30,C163)=0,"Not in Categories",IF(D163="","Add the amount","OK")))))</f>
        <v/>
      </c>
      <c r="I163" s="22">
        <f>IF(AND(G163&lt;&gt;"",G163=Dashboard!$C$4,N(D163)&gt;0),D163+ROW()/10000000,"")</f>
        <v/>
      </c>
    </row>
    <row r="164">
      <c r="A164" s="56" t="n"/>
      <c r="B164" s="54" t="n"/>
      <c r="C164" s="54" t="n"/>
      <c r="D164" s="55" t="n"/>
      <c r="E164" s="54" t="n"/>
      <c r="F164" s="54" t="n"/>
      <c r="G164" s="21">
        <f>IF(A164="","",DATE(YEAR(A164),MONTH(A164),1))</f>
        <v/>
      </c>
      <c r="H164" s="11">
        <f>IF(AND(A164="",D164=""),"",IF(A164="","Add a date",IF(C164="","Pick a category",IF(COUNTIF(Categories!$A$6:$A$30,C164)=0,"Not in Categories",IF(D164="","Add the amount","OK")))))</f>
        <v/>
      </c>
      <c r="I164" s="22">
        <f>IF(AND(G164&lt;&gt;"",G164=Dashboard!$C$4,N(D164)&gt;0),D164+ROW()/10000000,"")</f>
        <v/>
      </c>
    </row>
    <row r="165">
      <c r="A165" s="56" t="n"/>
      <c r="B165" s="54" t="n"/>
      <c r="C165" s="54" t="n"/>
      <c r="D165" s="55" t="n"/>
      <c r="E165" s="54" t="n"/>
      <c r="F165" s="54" t="n"/>
      <c r="G165" s="21">
        <f>IF(A165="","",DATE(YEAR(A165),MONTH(A165),1))</f>
        <v/>
      </c>
      <c r="H165" s="11">
        <f>IF(AND(A165="",D165=""),"",IF(A165="","Add a date",IF(C165="","Pick a category",IF(COUNTIF(Categories!$A$6:$A$30,C165)=0,"Not in Categories",IF(D165="","Add the amount","OK")))))</f>
        <v/>
      </c>
      <c r="I165" s="22">
        <f>IF(AND(G165&lt;&gt;"",G165=Dashboard!$C$4,N(D165)&gt;0),D165+ROW()/10000000,"")</f>
        <v/>
      </c>
    </row>
    <row r="166">
      <c r="A166" s="56" t="n"/>
      <c r="B166" s="54" t="n"/>
      <c r="C166" s="54" t="n"/>
      <c r="D166" s="55" t="n"/>
      <c r="E166" s="54" t="n"/>
      <c r="F166" s="54" t="n"/>
      <c r="G166" s="21">
        <f>IF(A166="","",DATE(YEAR(A166),MONTH(A166),1))</f>
        <v/>
      </c>
      <c r="H166" s="11">
        <f>IF(AND(A166="",D166=""),"",IF(A166="","Add a date",IF(C166="","Pick a category",IF(COUNTIF(Categories!$A$6:$A$30,C166)=0,"Not in Categories",IF(D166="","Add the amount","OK")))))</f>
        <v/>
      </c>
      <c r="I166" s="22">
        <f>IF(AND(G166&lt;&gt;"",G166=Dashboard!$C$4,N(D166)&gt;0),D166+ROW()/10000000,"")</f>
        <v/>
      </c>
    </row>
    <row r="167">
      <c r="A167" s="56" t="n"/>
      <c r="B167" s="54" t="n"/>
      <c r="C167" s="54" t="n"/>
      <c r="D167" s="55" t="n"/>
      <c r="E167" s="54" t="n"/>
      <c r="F167" s="54" t="n"/>
      <c r="G167" s="21">
        <f>IF(A167="","",DATE(YEAR(A167),MONTH(A167),1))</f>
        <v/>
      </c>
      <c r="H167" s="11">
        <f>IF(AND(A167="",D167=""),"",IF(A167="","Add a date",IF(C167="","Pick a category",IF(COUNTIF(Categories!$A$6:$A$30,C167)=0,"Not in Categories",IF(D167="","Add the amount","OK")))))</f>
        <v/>
      </c>
      <c r="I167" s="22">
        <f>IF(AND(G167&lt;&gt;"",G167=Dashboard!$C$4,N(D167)&gt;0),D167+ROW()/10000000,"")</f>
        <v/>
      </c>
    </row>
    <row r="168">
      <c r="A168" s="56" t="n"/>
      <c r="B168" s="54" t="n"/>
      <c r="C168" s="54" t="n"/>
      <c r="D168" s="55" t="n"/>
      <c r="E168" s="54" t="n"/>
      <c r="F168" s="54" t="n"/>
      <c r="G168" s="21">
        <f>IF(A168="","",DATE(YEAR(A168),MONTH(A168),1))</f>
        <v/>
      </c>
      <c r="H168" s="11">
        <f>IF(AND(A168="",D168=""),"",IF(A168="","Add a date",IF(C168="","Pick a category",IF(COUNTIF(Categories!$A$6:$A$30,C168)=0,"Not in Categories",IF(D168="","Add the amount","OK")))))</f>
        <v/>
      </c>
      <c r="I168" s="22">
        <f>IF(AND(G168&lt;&gt;"",G168=Dashboard!$C$4,N(D168)&gt;0),D168+ROW()/10000000,"")</f>
        <v/>
      </c>
    </row>
    <row r="169">
      <c r="A169" s="56" t="n"/>
      <c r="B169" s="54" t="n"/>
      <c r="C169" s="54" t="n"/>
      <c r="D169" s="55" t="n"/>
      <c r="E169" s="54" t="n"/>
      <c r="F169" s="54" t="n"/>
      <c r="G169" s="21">
        <f>IF(A169="","",DATE(YEAR(A169),MONTH(A169),1))</f>
        <v/>
      </c>
      <c r="H169" s="11">
        <f>IF(AND(A169="",D169=""),"",IF(A169="","Add a date",IF(C169="","Pick a category",IF(COUNTIF(Categories!$A$6:$A$30,C169)=0,"Not in Categories",IF(D169="","Add the amount","OK")))))</f>
        <v/>
      </c>
      <c r="I169" s="22">
        <f>IF(AND(G169&lt;&gt;"",G169=Dashboard!$C$4,N(D169)&gt;0),D169+ROW()/10000000,"")</f>
        <v/>
      </c>
    </row>
    <row r="170">
      <c r="A170" s="56" t="n"/>
      <c r="B170" s="54" t="n"/>
      <c r="C170" s="54" t="n"/>
      <c r="D170" s="55" t="n"/>
      <c r="E170" s="54" t="n"/>
      <c r="F170" s="54" t="n"/>
      <c r="G170" s="21">
        <f>IF(A170="","",DATE(YEAR(A170),MONTH(A170),1))</f>
        <v/>
      </c>
      <c r="H170" s="11">
        <f>IF(AND(A170="",D170=""),"",IF(A170="","Add a date",IF(C170="","Pick a category",IF(COUNTIF(Categories!$A$6:$A$30,C170)=0,"Not in Categories",IF(D170="","Add the amount","OK")))))</f>
        <v/>
      </c>
      <c r="I170" s="22">
        <f>IF(AND(G170&lt;&gt;"",G170=Dashboard!$C$4,N(D170)&gt;0),D170+ROW()/10000000,"")</f>
        <v/>
      </c>
    </row>
    <row r="171">
      <c r="A171" s="56" t="n"/>
      <c r="B171" s="54" t="n"/>
      <c r="C171" s="54" t="n"/>
      <c r="D171" s="55" t="n"/>
      <c r="E171" s="54" t="n"/>
      <c r="F171" s="54" t="n"/>
      <c r="G171" s="21">
        <f>IF(A171="","",DATE(YEAR(A171),MONTH(A171),1))</f>
        <v/>
      </c>
      <c r="H171" s="11">
        <f>IF(AND(A171="",D171=""),"",IF(A171="","Add a date",IF(C171="","Pick a category",IF(COUNTIF(Categories!$A$6:$A$30,C171)=0,"Not in Categories",IF(D171="","Add the amount","OK")))))</f>
        <v/>
      </c>
      <c r="I171" s="22">
        <f>IF(AND(G171&lt;&gt;"",G171=Dashboard!$C$4,N(D171)&gt;0),D171+ROW()/10000000,"")</f>
        <v/>
      </c>
    </row>
    <row r="172">
      <c r="A172" s="56" t="n"/>
      <c r="B172" s="54" t="n"/>
      <c r="C172" s="54" t="n"/>
      <c r="D172" s="55" t="n"/>
      <c r="E172" s="54" t="n"/>
      <c r="F172" s="54" t="n"/>
      <c r="G172" s="21">
        <f>IF(A172="","",DATE(YEAR(A172),MONTH(A172),1))</f>
        <v/>
      </c>
      <c r="H172" s="11">
        <f>IF(AND(A172="",D172=""),"",IF(A172="","Add a date",IF(C172="","Pick a category",IF(COUNTIF(Categories!$A$6:$A$30,C172)=0,"Not in Categories",IF(D172="","Add the amount","OK")))))</f>
        <v/>
      </c>
      <c r="I172" s="22">
        <f>IF(AND(G172&lt;&gt;"",G172=Dashboard!$C$4,N(D172)&gt;0),D172+ROW()/10000000,"")</f>
        <v/>
      </c>
    </row>
    <row r="173">
      <c r="A173" s="56" t="n"/>
      <c r="B173" s="54" t="n"/>
      <c r="C173" s="54" t="n"/>
      <c r="D173" s="55" t="n"/>
      <c r="E173" s="54" t="n"/>
      <c r="F173" s="54" t="n"/>
      <c r="G173" s="21">
        <f>IF(A173="","",DATE(YEAR(A173),MONTH(A173),1))</f>
        <v/>
      </c>
      <c r="H173" s="11">
        <f>IF(AND(A173="",D173=""),"",IF(A173="","Add a date",IF(C173="","Pick a category",IF(COUNTIF(Categories!$A$6:$A$30,C173)=0,"Not in Categories",IF(D173="","Add the amount","OK")))))</f>
        <v/>
      </c>
      <c r="I173" s="22">
        <f>IF(AND(G173&lt;&gt;"",G173=Dashboard!$C$4,N(D173)&gt;0),D173+ROW()/10000000,"")</f>
        <v/>
      </c>
    </row>
    <row r="174">
      <c r="A174" s="56" t="n"/>
      <c r="B174" s="54" t="n"/>
      <c r="C174" s="54" t="n"/>
      <c r="D174" s="55" t="n"/>
      <c r="E174" s="54" t="n"/>
      <c r="F174" s="54" t="n"/>
      <c r="G174" s="21">
        <f>IF(A174="","",DATE(YEAR(A174),MONTH(A174),1))</f>
        <v/>
      </c>
      <c r="H174" s="11">
        <f>IF(AND(A174="",D174=""),"",IF(A174="","Add a date",IF(C174="","Pick a category",IF(COUNTIF(Categories!$A$6:$A$30,C174)=0,"Not in Categories",IF(D174="","Add the amount","OK")))))</f>
        <v/>
      </c>
      <c r="I174" s="22">
        <f>IF(AND(G174&lt;&gt;"",G174=Dashboard!$C$4,N(D174)&gt;0),D174+ROW()/10000000,"")</f>
        <v/>
      </c>
    </row>
    <row r="175">
      <c r="A175" s="56" t="n"/>
      <c r="B175" s="54" t="n"/>
      <c r="C175" s="54" t="n"/>
      <c r="D175" s="55" t="n"/>
      <c r="E175" s="54" t="n"/>
      <c r="F175" s="54" t="n"/>
      <c r="G175" s="21">
        <f>IF(A175="","",DATE(YEAR(A175),MONTH(A175),1))</f>
        <v/>
      </c>
      <c r="H175" s="11">
        <f>IF(AND(A175="",D175=""),"",IF(A175="","Add a date",IF(C175="","Pick a category",IF(COUNTIF(Categories!$A$6:$A$30,C175)=0,"Not in Categories",IF(D175="","Add the amount","OK")))))</f>
        <v/>
      </c>
      <c r="I175" s="22">
        <f>IF(AND(G175&lt;&gt;"",G175=Dashboard!$C$4,N(D175)&gt;0),D175+ROW()/10000000,"")</f>
        <v/>
      </c>
    </row>
    <row r="176">
      <c r="A176" s="56" t="n"/>
      <c r="B176" s="54" t="n"/>
      <c r="C176" s="54" t="n"/>
      <c r="D176" s="55" t="n"/>
      <c r="E176" s="54" t="n"/>
      <c r="F176" s="54" t="n"/>
      <c r="G176" s="21">
        <f>IF(A176="","",DATE(YEAR(A176),MONTH(A176),1))</f>
        <v/>
      </c>
      <c r="H176" s="11">
        <f>IF(AND(A176="",D176=""),"",IF(A176="","Add a date",IF(C176="","Pick a category",IF(COUNTIF(Categories!$A$6:$A$30,C176)=0,"Not in Categories",IF(D176="","Add the amount","OK")))))</f>
        <v/>
      </c>
      <c r="I176" s="22">
        <f>IF(AND(G176&lt;&gt;"",G176=Dashboard!$C$4,N(D176)&gt;0),D176+ROW()/10000000,"")</f>
        <v/>
      </c>
    </row>
    <row r="177">
      <c r="A177" s="56" t="n"/>
      <c r="B177" s="54" t="n"/>
      <c r="C177" s="54" t="n"/>
      <c r="D177" s="55" t="n"/>
      <c r="E177" s="54" t="n"/>
      <c r="F177" s="54" t="n"/>
      <c r="G177" s="21">
        <f>IF(A177="","",DATE(YEAR(A177),MONTH(A177),1))</f>
        <v/>
      </c>
      <c r="H177" s="11">
        <f>IF(AND(A177="",D177=""),"",IF(A177="","Add a date",IF(C177="","Pick a category",IF(COUNTIF(Categories!$A$6:$A$30,C177)=0,"Not in Categories",IF(D177="","Add the amount","OK")))))</f>
        <v/>
      </c>
      <c r="I177" s="22">
        <f>IF(AND(G177&lt;&gt;"",G177=Dashboard!$C$4,N(D177)&gt;0),D177+ROW()/10000000,"")</f>
        <v/>
      </c>
    </row>
    <row r="178">
      <c r="A178" s="56" t="n"/>
      <c r="B178" s="54" t="n"/>
      <c r="C178" s="54" t="n"/>
      <c r="D178" s="55" t="n"/>
      <c r="E178" s="54" t="n"/>
      <c r="F178" s="54" t="n"/>
      <c r="G178" s="21">
        <f>IF(A178="","",DATE(YEAR(A178),MONTH(A178),1))</f>
        <v/>
      </c>
      <c r="H178" s="11">
        <f>IF(AND(A178="",D178=""),"",IF(A178="","Add a date",IF(C178="","Pick a category",IF(COUNTIF(Categories!$A$6:$A$30,C178)=0,"Not in Categories",IF(D178="","Add the amount","OK")))))</f>
        <v/>
      </c>
      <c r="I178" s="22">
        <f>IF(AND(G178&lt;&gt;"",G178=Dashboard!$C$4,N(D178)&gt;0),D178+ROW()/10000000,"")</f>
        <v/>
      </c>
    </row>
    <row r="179">
      <c r="A179" s="56" t="n"/>
      <c r="B179" s="54" t="n"/>
      <c r="C179" s="54" t="n"/>
      <c r="D179" s="55" t="n"/>
      <c r="E179" s="54" t="n"/>
      <c r="F179" s="54" t="n"/>
      <c r="G179" s="21">
        <f>IF(A179="","",DATE(YEAR(A179),MONTH(A179),1))</f>
        <v/>
      </c>
      <c r="H179" s="11">
        <f>IF(AND(A179="",D179=""),"",IF(A179="","Add a date",IF(C179="","Pick a category",IF(COUNTIF(Categories!$A$6:$A$30,C179)=0,"Not in Categories",IF(D179="","Add the amount","OK")))))</f>
        <v/>
      </c>
      <c r="I179" s="22">
        <f>IF(AND(G179&lt;&gt;"",G179=Dashboard!$C$4,N(D179)&gt;0),D179+ROW()/10000000,"")</f>
        <v/>
      </c>
    </row>
    <row r="180">
      <c r="A180" s="56" t="n"/>
      <c r="B180" s="54" t="n"/>
      <c r="C180" s="54" t="n"/>
      <c r="D180" s="55" t="n"/>
      <c r="E180" s="54" t="n"/>
      <c r="F180" s="54" t="n"/>
      <c r="G180" s="21">
        <f>IF(A180="","",DATE(YEAR(A180),MONTH(A180),1))</f>
        <v/>
      </c>
      <c r="H180" s="11">
        <f>IF(AND(A180="",D180=""),"",IF(A180="","Add a date",IF(C180="","Pick a category",IF(COUNTIF(Categories!$A$6:$A$30,C180)=0,"Not in Categories",IF(D180="","Add the amount","OK")))))</f>
        <v/>
      </c>
      <c r="I180" s="22">
        <f>IF(AND(G180&lt;&gt;"",G180=Dashboard!$C$4,N(D180)&gt;0),D180+ROW()/10000000,"")</f>
        <v/>
      </c>
    </row>
    <row r="181">
      <c r="A181" s="56" t="n"/>
      <c r="B181" s="54" t="n"/>
      <c r="C181" s="54" t="n"/>
      <c r="D181" s="55" t="n"/>
      <c r="E181" s="54" t="n"/>
      <c r="F181" s="54" t="n"/>
      <c r="G181" s="21">
        <f>IF(A181="","",DATE(YEAR(A181),MONTH(A181),1))</f>
        <v/>
      </c>
      <c r="H181" s="11">
        <f>IF(AND(A181="",D181=""),"",IF(A181="","Add a date",IF(C181="","Pick a category",IF(COUNTIF(Categories!$A$6:$A$30,C181)=0,"Not in Categories",IF(D181="","Add the amount","OK")))))</f>
        <v/>
      </c>
      <c r="I181" s="22">
        <f>IF(AND(G181&lt;&gt;"",G181=Dashboard!$C$4,N(D181)&gt;0),D181+ROW()/10000000,"")</f>
        <v/>
      </c>
    </row>
    <row r="182">
      <c r="A182" s="56" t="n"/>
      <c r="B182" s="54" t="n"/>
      <c r="C182" s="54" t="n"/>
      <c r="D182" s="55" t="n"/>
      <c r="E182" s="54" t="n"/>
      <c r="F182" s="54" t="n"/>
      <c r="G182" s="21">
        <f>IF(A182="","",DATE(YEAR(A182),MONTH(A182),1))</f>
        <v/>
      </c>
      <c r="H182" s="11">
        <f>IF(AND(A182="",D182=""),"",IF(A182="","Add a date",IF(C182="","Pick a category",IF(COUNTIF(Categories!$A$6:$A$30,C182)=0,"Not in Categories",IF(D182="","Add the amount","OK")))))</f>
        <v/>
      </c>
      <c r="I182" s="22">
        <f>IF(AND(G182&lt;&gt;"",G182=Dashboard!$C$4,N(D182)&gt;0),D182+ROW()/10000000,"")</f>
        <v/>
      </c>
    </row>
    <row r="183">
      <c r="A183" s="56" t="n"/>
      <c r="B183" s="54" t="n"/>
      <c r="C183" s="54" t="n"/>
      <c r="D183" s="55" t="n"/>
      <c r="E183" s="54" t="n"/>
      <c r="F183" s="54" t="n"/>
      <c r="G183" s="21">
        <f>IF(A183="","",DATE(YEAR(A183),MONTH(A183),1))</f>
        <v/>
      </c>
      <c r="H183" s="11">
        <f>IF(AND(A183="",D183=""),"",IF(A183="","Add a date",IF(C183="","Pick a category",IF(COUNTIF(Categories!$A$6:$A$30,C183)=0,"Not in Categories",IF(D183="","Add the amount","OK")))))</f>
        <v/>
      </c>
      <c r="I183" s="22">
        <f>IF(AND(G183&lt;&gt;"",G183=Dashboard!$C$4,N(D183)&gt;0),D183+ROW()/10000000,"")</f>
        <v/>
      </c>
    </row>
    <row r="184">
      <c r="A184" s="56" t="n"/>
      <c r="B184" s="54" t="n"/>
      <c r="C184" s="54" t="n"/>
      <c r="D184" s="55" t="n"/>
      <c r="E184" s="54" t="n"/>
      <c r="F184" s="54" t="n"/>
      <c r="G184" s="21">
        <f>IF(A184="","",DATE(YEAR(A184),MONTH(A184),1))</f>
        <v/>
      </c>
      <c r="H184" s="11">
        <f>IF(AND(A184="",D184=""),"",IF(A184="","Add a date",IF(C184="","Pick a category",IF(COUNTIF(Categories!$A$6:$A$30,C184)=0,"Not in Categories",IF(D184="","Add the amount","OK")))))</f>
        <v/>
      </c>
      <c r="I184" s="22">
        <f>IF(AND(G184&lt;&gt;"",G184=Dashboard!$C$4,N(D184)&gt;0),D184+ROW()/10000000,"")</f>
        <v/>
      </c>
    </row>
    <row r="185">
      <c r="A185" s="56" t="n"/>
      <c r="B185" s="54" t="n"/>
      <c r="C185" s="54" t="n"/>
      <c r="D185" s="55" t="n"/>
      <c r="E185" s="54" t="n"/>
      <c r="F185" s="54" t="n"/>
      <c r="G185" s="21">
        <f>IF(A185="","",DATE(YEAR(A185),MONTH(A185),1))</f>
        <v/>
      </c>
      <c r="H185" s="11">
        <f>IF(AND(A185="",D185=""),"",IF(A185="","Add a date",IF(C185="","Pick a category",IF(COUNTIF(Categories!$A$6:$A$30,C185)=0,"Not in Categories",IF(D185="","Add the amount","OK")))))</f>
        <v/>
      </c>
      <c r="I185" s="22">
        <f>IF(AND(G185&lt;&gt;"",G185=Dashboard!$C$4,N(D185)&gt;0),D185+ROW()/10000000,"")</f>
        <v/>
      </c>
    </row>
    <row r="186">
      <c r="A186" s="56" t="n"/>
      <c r="B186" s="54" t="n"/>
      <c r="C186" s="54" t="n"/>
      <c r="D186" s="55" t="n"/>
      <c r="E186" s="54" t="n"/>
      <c r="F186" s="54" t="n"/>
      <c r="G186" s="21">
        <f>IF(A186="","",DATE(YEAR(A186),MONTH(A186),1))</f>
        <v/>
      </c>
      <c r="H186" s="11">
        <f>IF(AND(A186="",D186=""),"",IF(A186="","Add a date",IF(C186="","Pick a category",IF(COUNTIF(Categories!$A$6:$A$30,C186)=0,"Not in Categories",IF(D186="","Add the amount","OK")))))</f>
        <v/>
      </c>
      <c r="I186" s="22">
        <f>IF(AND(G186&lt;&gt;"",G186=Dashboard!$C$4,N(D186)&gt;0),D186+ROW()/10000000,"")</f>
        <v/>
      </c>
    </row>
    <row r="187">
      <c r="A187" s="56" t="n"/>
      <c r="B187" s="54" t="n"/>
      <c r="C187" s="54" t="n"/>
      <c r="D187" s="55" t="n"/>
      <c r="E187" s="54" t="n"/>
      <c r="F187" s="54" t="n"/>
      <c r="G187" s="21">
        <f>IF(A187="","",DATE(YEAR(A187),MONTH(A187),1))</f>
        <v/>
      </c>
      <c r="H187" s="11">
        <f>IF(AND(A187="",D187=""),"",IF(A187="","Add a date",IF(C187="","Pick a category",IF(COUNTIF(Categories!$A$6:$A$30,C187)=0,"Not in Categories",IF(D187="","Add the amount","OK")))))</f>
        <v/>
      </c>
      <c r="I187" s="22">
        <f>IF(AND(G187&lt;&gt;"",G187=Dashboard!$C$4,N(D187)&gt;0),D187+ROW()/10000000,"")</f>
        <v/>
      </c>
    </row>
    <row r="188">
      <c r="A188" s="56" t="n"/>
      <c r="B188" s="54" t="n"/>
      <c r="C188" s="54" t="n"/>
      <c r="D188" s="55" t="n"/>
      <c r="E188" s="54" t="n"/>
      <c r="F188" s="54" t="n"/>
      <c r="G188" s="21">
        <f>IF(A188="","",DATE(YEAR(A188),MONTH(A188),1))</f>
        <v/>
      </c>
      <c r="H188" s="11">
        <f>IF(AND(A188="",D188=""),"",IF(A188="","Add a date",IF(C188="","Pick a category",IF(COUNTIF(Categories!$A$6:$A$30,C188)=0,"Not in Categories",IF(D188="","Add the amount","OK")))))</f>
        <v/>
      </c>
      <c r="I188" s="22">
        <f>IF(AND(G188&lt;&gt;"",G188=Dashboard!$C$4,N(D188)&gt;0),D188+ROW()/10000000,"")</f>
        <v/>
      </c>
    </row>
    <row r="189">
      <c r="A189" s="56" t="n"/>
      <c r="B189" s="54" t="n"/>
      <c r="C189" s="54" t="n"/>
      <c r="D189" s="55" t="n"/>
      <c r="E189" s="54" t="n"/>
      <c r="F189" s="54" t="n"/>
      <c r="G189" s="21">
        <f>IF(A189="","",DATE(YEAR(A189),MONTH(A189),1))</f>
        <v/>
      </c>
      <c r="H189" s="11">
        <f>IF(AND(A189="",D189=""),"",IF(A189="","Add a date",IF(C189="","Pick a category",IF(COUNTIF(Categories!$A$6:$A$30,C189)=0,"Not in Categories",IF(D189="","Add the amount","OK")))))</f>
        <v/>
      </c>
      <c r="I189" s="22">
        <f>IF(AND(G189&lt;&gt;"",G189=Dashboard!$C$4,N(D189)&gt;0),D189+ROW()/10000000,"")</f>
        <v/>
      </c>
    </row>
    <row r="190">
      <c r="A190" s="56" t="n"/>
      <c r="B190" s="54" t="n"/>
      <c r="C190" s="54" t="n"/>
      <c r="D190" s="55" t="n"/>
      <c r="E190" s="54" t="n"/>
      <c r="F190" s="54" t="n"/>
      <c r="G190" s="21">
        <f>IF(A190="","",DATE(YEAR(A190),MONTH(A190),1))</f>
        <v/>
      </c>
      <c r="H190" s="11">
        <f>IF(AND(A190="",D190=""),"",IF(A190="","Add a date",IF(C190="","Pick a category",IF(COUNTIF(Categories!$A$6:$A$30,C190)=0,"Not in Categories",IF(D190="","Add the amount","OK")))))</f>
        <v/>
      </c>
      <c r="I190" s="22">
        <f>IF(AND(G190&lt;&gt;"",G190=Dashboard!$C$4,N(D190)&gt;0),D190+ROW()/10000000,"")</f>
        <v/>
      </c>
    </row>
    <row r="191">
      <c r="A191" s="56" t="n"/>
      <c r="B191" s="54" t="n"/>
      <c r="C191" s="54" t="n"/>
      <c r="D191" s="55" t="n"/>
      <c r="E191" s="54" t="n"/>
      <c r="F191" s="54" t="n"/>
      <c r="G191" s="21">
        <f>IF(A191="","",DATE(YEAR(A191),MONTH(A191),1))</f>
        <v/>
      </c>
      <c r="H191" s="11">
        <f>IF(AND(A191="",D191=""),"",IF(A191="","Add a date",IF(C191="","Pick a category",IF(COUNTIF(Categories!$A$6:$A$30,C191)=0,"Not in Categories",IF(D191="","Add the amount","OK")))))</f>
        <v/>
      </c>
      <c r="I191" s="22">
        <f>IF(AND(G191&lt;&gt;"",G191=Dashboard!$C$4,N(D191)&gt;0),D191+ROW()/10000000,"")</f>
        <v/>
      </c>
    </row>
    <row r="192">
      <c r="A192" s="56" t="n"/>
      <c r="B192" s="54" t="n"/>
      <c r="C192" s="54" t="n"/>
      <c r="D192" s="55" t="n"/>
      <c r="E192" s="54" t="n"/>
      <c r="F192" s="54" t="n"/>
      <c r="G192" s="21">
        <f>IF(A192="","",DATE(YEAR(A192),MONTH(A192),1))</f>
        <v/>
      </c>
      <c r="H192" s="11">
        <f>IF(AND(A192="",D192=""),"",IF(A192="","Add a date",IF(C192="","Pick a category",IF(COUNTIF(Categories!$A$6:$A$30,C192)=0,"Not in Categories",IF(D192="","Add the amount","OK")))))</f>
        <v/>
      </c>
      <c r="I192" s="22">
        <f>IF(AND(G192&lt;&gt;"",G192=Dashboard!$C$4,N(D192)&gt;0),D192+ROW()/10000000,"")</f>
        <v/>
      </c>
    </row>
    <row r="193">
      <c r="A193" s="56" t="n"/>
      <c r="B193" s="54" t="n"/>
      <c r="C193" s="54" t="n"/>
      <c r="D193" s="55" t="n"/>
      <c r="E193" s="54" t="n"/>
      <c r="F193" s="54" t="n"/>
      <c r="G193" s="21">
        <f>IF(A193="","",DATE(YEAR(A193),MONTH(A193),1))</f>
        <v/>
      </c>
      <c r="H193" s="11">
        <f>IF(AND(A193="",D193=""),"",IF(A193="","Add a date",IF(C193="","Pick a category",IF(COUNTIF(Categories!$A$6:$A$30,C193)=0,"Not in Categories",IF(D193="","Add the amount","OK")))))</f>
        <v/>
      </c>
      <c r="I193" s="22">
        <f>IF(AND(G193&lt;&gt;"",G193=Dashboard!$C$4,N(D193)&gt;0),D193+ROW()/10000000,"")</f>
        <v/>
      </c>
    </row>
    <row r="194">
      <c r="A194" s="56" t="n"/>
      <c r="B194" s="54" t="n"/>
      <c r="C194" s="54" t="n"/>
      <c r="D194" s="55" t="n"/>
      <c r="E194" s="54" t="n"/>
      <c r="F194" s="54" t="n"/>
      <c r="G194" s="21">
        <f>IF(A194="","",DATE(YEAR(A194),MONTH(A194),1))</f>
        <v/>
      </c>
      <c r="H194" s="11">
        <f>IF(AND(A194="",D194=""),"",IF(A194="","Add a date",IF(C194="","Pick a category",IF(COUNTIF(Categories!$A$6:$A$30,C194)=0,"Not in Categories",IF(D194="","Add the amount","OK")))))</f>
        <v/>
      </c>
      <c r="I194" s="22">
        <f>IF(AND(G194&lt;&gt;"",G194=Dashboard!$C$4,N(D194)&gt;0),D194+ROW()/10000000,"")</f>
        <v/>
      </c>
    </row>
    <row r="195">
      <c r="A195" s="56" t="n"/>
      <c r="B195" s="54" t="n"/>
      <c r="C195" s="54" t="n"/>
      <c r="D195" s="55" t="n"/>
      <c r="E195" s="54" t="n"/>
      <c r="F195" s="54" t="n"/>
      <c r="G195" s="21">
        <f>IF(A195="","",DATE(YEAR(A195),MONTH(A195),1))</f>
        <v/>
      </c>
      <c r="H195" s="11">
        <f>IF(AND(A195="",D195=""),"",IF(A195="","Add a date",IF(C195="","Pick a category",IF(COUNTIF(Categories!$A$6:$A$30,C195)=0,"Not in Categories",IF(D195="","Add the amount","OK")))))</f>
        <v/>
      </c>
      <c r="I195" s="22">
        <f>IF(AND(G195&lt;&gt;"",G195=Dashboard!$C$4,N(D195)&gt;0),D195+ROW()/10000000,"")</f>
        <v/>
      </c>
    </row>
    <row r="196">
      <c r="A196" s="56" t="n"/>
      <c r="B196" s="54" t="n"/>
      <c r="C196" s="54" t="n"/>
      <c r="D196" s="55" t="n"/>
      <c r="E196" s="54" t="n"/>
      <c r="F196" s="54" t="n"/>
      <c r="G196" s="21">
        <f>IF(A196="","",DATE(YEAR(A196),MONTH(A196),1))</f>
        <v/>
      </c>
      <c r="H196" s="11">
        <f>IF(AND(A196="",D196=""),"",IF(A196="","Add a date",IF(C196="","Pick a category",IF(COUNTIF(Categories!$A$6:$A$30,C196)=0,"Not in Categories",IF(D196="","Add the amount","OK")))))</f>
        <v/>
      </c>
      <c r="I196" s="22">
        <f>IF(AND(G196&lt;&gt;"",G196=Dashboard!$C$4,N(D196)&gt;0),D196+ROW()/10000000,"")</f>
        <v/>
      </c>
    </row>
    <row r="197">
      <c r="A197" s="56" t="n"/>
      <c r="B197" s="54" t="n"/>
      <c r="C197" s="54" t="n"/>
      <c r="D197" s="55" t="n"/>
      <c r="E197" s="54" t="n"/>
      <c r="F197" s="54" t="n"/>
      <c r="G197" s="21">
        <f>IF(A197="","",DATE(YEAR(A197),MONTH(A197),1))</f>
        <v/>
      </c>
      <c r="H197" s="11">
        <f>IF(AND(A197="",D197=""),"",IF(A197="","Add a date",IF(C197="","Pick a category",IF(COUNTIF(Categories!$A$6:$A$30,C197)=0,"Not in Categories",IF(D197="","Add the amount","OK")))))</f>
        <v/>
      </c>
      <c r="I197" s="22">
        <f>IF(AND(G197&lt;&gt;"",G197=Dashboard!$C$4,N(D197)&gt;0),D197+ROW()/10000000,"")</f>
        <v/>
      </c>
    </row>
    <row r="198">
      <c r="A198" s="56" t="n"/>
      <c r="B198" s="54" t="n"/>
      <c r="C198" s="54" t="n"/>
      <c r="D198" s="55" t="n"/>
      <c r="E198" s="54" t="n"/>
      <c r="F198" s="54" t="n"/>
      <c r="G198" s="21">
        <f>IF(A198="","",DATE(YEAR(A198),MONTH(A198),1))</f>
        <v/>
      </c>
      <c r="H198" s="11">
        <f>IF(AND(A198="",D198=""),"",IF(A198="","Add a date",IF(C198="","Pick a category",IF(COUNTIF(Categories!$A$6:$A$30,C198)=0,"Not in Categories",IF(D198="","Add the amount","OK")))))</f>
        <v/>
      </c>
      <c r="I198" s="22">
        <f>IF(AND(G198&lt;&gt;"",G198=Dashboard!$C$4,N(D198)&gt;0),D198+ROW()/10000000,"")</f>
        <v/>
      </c>
    </row>
    <row r="199">
      <c r="A199" s="56" t="n"/>
      <c r="B199" s="54" t="n"/>
      <c r="C199" s="54" t="n"/>
      <c r="D199" s="55" t="n"/>
      <c r="E199" s="54" t="n"/>
      <c r="F199" s="54" t="n"/>
      <c r="G199" s="21">
        <f>IF(A199="","",DATE(YEAR(A199),MONTH(A199),1))</f>
        <v/>
      </c>
      <c r="H199" s="11">
        <f>IF(AND(A199="",D199=""),"",IF(A199="","Add a date",IF(C199="","Pick a category",IF(COUNTIF(Categories!$A$6:$A$30,C199)=0,"Not in Categories",IF(D199="","Add the amount","OK")))))</f>
        <v/>
      </c>
      <c r="I199" s="22">
        <f>IF(AND(G199&lt;&gt;"",G199=Dashboard!$C$4,N(D199)&gt;0),D199+ROW()/10000000,"")</f>
        <v/>
      </c>
    </row>
    <row r="200">
      <c r="A200" s="56" t="n"/>
      <c r="B200" s="54" t="n"/>
      <c r="C200" s="54" t="n"/>
      <c r="D200" s="55" t="n"/>
      <c r="E200" s="54" t="n"/>
      <c r="F200" s="54" t="n"/>
      <c r="G200" s="21">
        <f>IF(A200="","",DATE(YEAR(A200),MONTH(A200),1))</f>
        <v/>
      </c>
      <c r="H200" s="11">
        <f>IF(AND(A200="",D200=""),"",IF(A200="","Add a date",IF(C200="","Pick a category",IF(COUNTIF(Categories!$A$6:$A$30,C200)=0,"Not in Categories",IF(D200="","Add the amount","OK")))))</f>
        <v/>
      </c>
      <c r="I200" s="22">
        <f>IF(AND(G200&lt;&gt;"",G200=Dashboard!$C$4,N(D200)&gt;0),D200+ROW()/10000000,"")</f>
        <v/>
      </c>
    </row>
    <row r="201">
      <c r="A201" s="56" t="n"/>
      <c r="B201" s="54" t="n"/>
      <c r="C201" s="54" t="n"/>
      <c r="D201" s="55" t="n"/>
      <c r="E201" s="54" t="n"/>
      <c r="F201" s="54" t="n"/>
      <c r="G201" s="21">
        <f>IF(A201="","",DATE(YEAR(A201),MONTH(A201),1))</f>
        <v/>
      </c>
      <c r="H201" s="11">
        <f>IF(AND(A201="",D201=""),"",IF(A201="","Add a date",IF(C201="","Pick a category",IF(COUNTIF(Categories!$A$6:$A$30,C201)=0,"Not in Categories",IF(D201="","Add the amount","OK")))))</f>
        <v/>
      </c>
      <c r="I201" s="22">
        <f>IF(AND(G201&lt;&gt;"",G201=Dashboard!$C$4,N(D201)&gt;0),D201+ROW()/10000000,"")</f>
        <v/>
      </c>
    </row>
    <row r="202">
      <c r="A202" s="56" t="n"/>
      <c r="B202" s="54" t="n"/>
      <c r="C202" s="54" t="n"/>
      <c r="D202" s="55" t="n"/>
      <c r="E202" s="54" t="n"/>
      <c r="F202" s="54" t="n"/>
      <c r="G202" s="21">
        <f>IF(A202="","",DATE(YEAR(A202),MONTH(A202),1))</f>
        <v/>
      </c>
      <c r="H202" s="11">
        <f>IF(AND(A202="",D202=""),"",IF(A202="","Add a date",IF(C202="","Pick a category",IF(COUNTIF(Categories!$A$6:$A$30,C202)=0,"Not in Categories",IF(D202="","Add the amount","OK")))))</f>
        <v/>
      </c>
      <c r="I202" s="22">
        <f>IF(AND(G202&lt;&gt;"",G202=Dashboard!$C$4,N(D202)&gt;0),D202+ROW()/10000000,"")</f>
        <v/>
      </c>
    </row>
    <row r="203">
      <c r="A203" s="56" t="n"/>
      <c r="B203" s="54" t="n"/>
      <c r="C203" s="54" t="n"/>
      <c r="D203" s="55" t="n"/>
      <c r="E203" s="54" t="n"/>
      <c r="F203" s="54" t="n"/>
      <c r="G203" s="21">
        <f>IF(A203="","",DATE(YEAR(A203),MONTH(A203),1))</f>
        <v/>
      </c>
      <c r="H203" s="11">
        <f>IF(AND(A203="",D203=""),"",IF(A203="","Add a date",IF(C203="","Pick a category",IF(COUNTIF(Categories!$A$6:$A$30,C203)=0,"Not in Categories",IF(D203="","Add the amount","OK")))))</f>
        <v/>
      </c>
      <c r="I203" s="22">
        <f>IF(AND(G203&lt;&gt;"",G203=Dashboard!$C$4,N(D203)&gt;0),D203+ROW()/10000000,"")</f>
        <v/>
      </c>
    </row>
    <row r="204">
      <c r="A204" s="56" t="n"/>
      <c r="B204" s="54" t="n"/>
      <c r="C204" s="54" t="n"/>
      <c r="D204" s="55" t="n"/>
      <c r="E204" s="54" t="n"/>
      <c r="F204" s="54" t="n"/>
      <c r="G204" s="21">
        <f>IF(A204="","",DATE(YEAR(A204),MONTH(A204),1))</f>
        <v/>
      </c>
      <c r="H204" s="11">
        <f>IF(AND(A204="",D204=""),"",IF(A204="","Add a date",IF(C204="","Pick a category",IF(COUNTIF(Categories!$A$6:$A$30,C204)=0,"Not in Categories",IF(D204="","Add the amount","OK")))))</f>
        <v/>
      </c>
      <c r="I204" s="22">
        <f>IF(AND(G204&lt;&gt;"",G204=Dashboard!$C$4,N(D204)&gt;0),D204+ROW()/10000000,"")</f>
        <v/>
      </c>
    </row>
    <row r="205">
      <c r="A205" s="56" t="n"/>
      <c r="B205" s="54" t="n"/>
      <c r="C205" s="54" t="n"/>
      <c r="D205" s="55" t="n"/>
      <c r="E205" s="54" t="n"/>
      <c r="F205" s="54" t="n"/>
      <c r="G205" s="21">
        <f>IF(A205="","",DATE(YEAR(A205),MONTH(A205),1))</f>
        <v/>
      </c>
      <c r="H205" s="11">
        <f>IF(AND(A205="",D205=""),"",IF(A205="","Add a date",IF(C205="","Pick a category",IF(COUNTIF(Categories!$A$6:$A$30,C205)=0,"Not in Categories",IF(D205="","Add the amount","OK")))))</f>
        <v/>
      </c>
      <c r="I205" s="22">
        <f>IF(AND(G205&lt;&gt;"",G205=Dashboard!$C$4,N(D205)&gt;0),D205+ROW()/10000000,"")</f>
        <v/>
      </c>
    </row>
    <row r="206">
      <c r="A206" s="56" t="n"/>
      <c r="B206" s="54" t="n"/>
      <c r="C206" s="54" t="n"/>
      <c r="D206" s="55" t="n"/>
      <c r="E206" s="54" t="n"/>
      <c r="F206" s="54" t="n"/>
      <c r="G206" s="21">
        <f>IF(A206="","",DATE(YEAR(A206),MONTH(A206),1))</f>
        <v/>
      </c>
      <c r="H206" s="11">
        <f>IF(AND(A206="",D206=""),"",IF(A206="","Add a date",IF(C206="","Pick a category",IF(COUNTIF(Categories!$A$6:$A$30,C206)=0,"Not in Categories",IF(D206="","Add the amount","OK")))))</f>
        <v/>
      </c>
      <c r="I206" s="22">
        <f>IF(AND(G206&lt;&gt;"",G206=Dashboard!$C$4,N(D206)&gt;0),D206+ROW()/10000000,"")</f>
        <v/>
      </c>
    </row>
    <row r="207">
      <c r="A207" s="56" t="n"/>
      <c r="B207" s="54" t="n"/>
      <c r="C207" s="54" t="n"/>
      <c r="D207" s="55" t="n"/>
      <c r="E207" s="54" t="n"/>
      <c r="F207" s="54" t="n"/>
      <c r="G207" s="21">
        <f>IF(A207="","",DATE(YEAR(A207),MONTH(A207),1))</f>
        <v/>
      </c>
      <c r="H207" s="11">
        <f>IF(AND(A207="",D207=""),"",IF(A207="","Add a date",IF(C207="","Pick a category",IF(COUNTIF(Categories!$A$6:$A$30,C207)=0,"Not in Categories",IF(D207="","Add the amount","OK")))))</f>
        <v/>
      </c>
      <c r="I207" s="22">
        <f>IF(AND(G207&lt;&gt;"",G207=Dashboard!$C$4,N(D207)&gt;0),D207+ROW()/10000000,"")</f>
        <v/>
      </c>
    </row>
    <row r="208">
      <c r="A208" s="56" t="n"/>
      <c r="B208" s="54" t="n"/>
      <c r="C208" s="54" t="n"/>
      <c r="D208" s="55" t="n"/>
      <c r="E208" s="54" t="n"/>
      <c r="F208" s="54" t="n"/>
      <c r="G208" s="21">
        <f>IF(A208="","",DATE(YEAR(A208),MONTH(A208),1))</f>
        <v/>
      </c>
      <c r="H208" s="11">
        <f>IF(AND(A208="",D208=""),"",IF(A208="","Add a date",IF(C208="","Pick a category",IF(COUNTIF(Categories!$A$6:$A$30,C208)=0,"Not in Categories",IF(D208="","Add the amount","OK")))))</f>
        <v/>
      </c>
      <c r="I208" s="22">
        <f>IF(AND(G208&lt;&gt;"",G208=Dashboard!$C$4,N(D208)&gt;0),D208+ROW()/10000000,"")</f>
        <v/>
      </c>
    </row>
    <row r="209">
      <c r="A209" s="56" t="n"/>
      <c r="B209" s="54" t="n"/>
      <c r="C209" s="54" t="n"/>
      <c r="D209" s="55" t="n"/>
      <c r="E209" s="54" t="n"/>
      <c r="F209" s="54" t="n"/>
      <c r="G209" s="21">
        <f>IF(A209="","",DATE(YEAR(A209),MONTH(A209),1))</f>
        <v/>
      </c>
      <c r="H209" s="11">
        <f>IF(AND(A209="",D209=""),"",IF(A209="","Add a date",IF(C209="","Pick a category",IF(COUNTIF(Categories!$A$6:$A$30,C209)=0,"Not in Categories",IF(D209="","Add the amount","OK")))))</f>
        <v/>
      </c>
      <c r="I209" s="22">
        <f>IF(AND(G209&lt;&gt;"",G209=Dashboard!$C$4,N(D209)&gt;0),D209+ROW()/10000000,"")</f>
        <v/>
      </c>
    </row>
    <row r="210">
      <c r="A210" s="56" t="n"/>
      <c r="B210" s="54" t="n"/>
      <c r="C210" s="54" t="n"/>
      <c r="D210" s="55" t="n"/>
      <c r="E210" s="54" t="n"/>
      <c r="F210" s="54" t="n"/>
      <c r="G210" s="21">
        <f>IF(A210="","",DATE(YEAR(A210),MONTH(A210),1))</f>
        <v/>
      </c>
      <c r="H210" s="11">
        <f>IF(AND(A210="",D210=""),"",IF(A210="","Add a date",IF(C210="","Pick a category",IF(COUNTIF(Categories!$A$6:$A$30,C210)=0,"Not in Categories",IF(D210="","Add the amount","OK")))))</f>
        <v/>
      </c>
      <c r="I210" s="22">
        <f>IF(AND(G210&lt;&gt;"",G210=Dashboard!$C$4,N(D210)&gt;0),D210+ROW()/10000000,"")</f>
        <v/>
      </c>
    </row>
    <row r="211">
      <c r="A211" s="56" t="n"/>
      <c r="B211" s="54" t="n"/>
      <c r="C211" s="54" t="n"/>
      <c r="D211" s="55" t="n"/>
      <c r="E211" s="54" t="n"/>
      <c r="F211" s="54" t="n"/>
      <c r="G211" s="21">
        <f>IF(A211="","",DATE(YEAR(A211),MONTH(A211),1))</f>
        <v/>
      </c>
      <c r="H211" s="11">
        <f>IF(AND(A211="",D211=""),"",IF(A211="","Add a date",IF(C211="","Pick a category",IF(COUNTIF(Categories!$A$6:$A$30,C211)=0,"Not in Categories",IF(D211="","Add the amount","OK")))))</f>
        <v/>
      </c>
      <c r="I211" s="22">
        <f>IF(AND(G211&lt;&gt;"",G211=Dashboard!$C$4,N(D211)&gt;0),D211+ROW()/10000000,"")</f>
        <v/>
      </c>
    </row>
    <row r="212">
      <c r="A212" s="56" t="n"/>
      <c r="B212" s="54" t="n"/>
      <c r="C212" s="54" t="n"/>
      <c r="D212" s="55" t="n"/>
      <c r="E212" s="54" t="n"/>
      <c r="F212" s="54" t="n"/>
      <c r="G212" s="21">
        <f>IF(A212="","",DATE(YEAR(A212),MONTH(A212),1))</f>
        <v/>
      </c>
      <c r="H212" s="11">
        <f>IF(AND(A212="",D212=""),"",IF(A212="","Add a date",IF(C212="","Pick a category",IF(COUNTIF(Categories!$A$6:$A$30,C212)=0,"Not in Categories",IF(D212="","Add the amount","OK")))))</f>
        <v/>
      </c>
      <c r="I212" s="22">
        <f>IF(AND(G212&lt;&gt;"",G212=Dashboard!$C$4,N(D212)&gt;0),D212+ROW()/10000000,"")</f>
        <v/>
      </c>
    </row>
    <row r="213">
      <c r="A213" s="56" t="n"/>
      <c r="B213" s="54" t="n"/>
      <c r="C213" s="54" t="n"/>
      <c r="D213" s="55" t="n"/>
      <c r="E213" s="54" t="n"/>
      <c r="F213" s="54" t="n"/>
      <c r="G213" s="21">
        <f>IF(A213="","",DATE(YEAR(A213),MONTH(A213),1))</f>
        <v/>
      </c>
      <c r="H213" s="11">
        <f>IF(AND(A213="",D213=""),"",IF(A213="","Add a date",IF(C213="","Pick a category",IF(COUNTIF(Categories!$A$6:$A$30,C213)=0,"Not in Categories",IF(D213="","Add the amount","OK")))))</f>
        <v/>
      </c>
      <c r="I213" s="22">
        <f>IF(AND(G213&lt;&gt;"",G213=Dashboard!$C$4,N(D213)&gt;0),D213+ROW()/10000000,"")</f>
        <v/>
      </c>
    </row>
    <row r="214">
      <c r="A214" s="56" t="n"/>
      <c r="B214" s="54" t="n"/>
      <c r="C214" s="54" t="n"/>
      <c r="D214" s="55" t="n"/>
      <c r="E214" s="54" t="n"/>
      <c r="F214" s="54" t="n"/>
      <c r="G214" s="21">
        <f>IF(A214="","",DATE(YEAR(A214),MONTH(A214),1))</f>
        <v/>
      </c>
      <c r="H214" s="11">
        <f>IF(AND(A214="",D214=""),"",IF(A214="","Add a date",IF(C214="","Pick a category",IF(COUNTIF(Categories!$A$6:$A$30,C214)=0,"Not in Categories",IF(D214="","Add the amount","OK")))))</f>
        <v/>
      </c>
      <c r="I214" s="22">
        <f>IF(AND(G214&lt;&gt;"",G214=Dashboard!$C$4,N(D214)&gt;0),D214+ROW()/10000000,"")</f>
        <v/>
      </c>
    </row>
    <row r="215">
      <c r="A215" s="56" t="n"/>
      <c r="B215" s="54" t="n"/>
      <c r="C215" s="54" t="n"/>
      <c r="D215" s="55" t="n"/>
      <c r="E215" s="54" t="n"/>
      <c r="F215" s="54" t="n"/>
      <c r="G215" s="21">
        <f>IF(A215="","",DATE(YEAR(A215),MONTH(A215),1))</f>
        <v/>
      </c>
      <c r="H215" s="11">
        <f>IF(AND(A215="",D215=""),"",IF(A215="","Add a date",IF(C215="","Pick a category",IF(COUNTIF(Categories!$A$6:$A$30,C215)=0,"Not in Categories",IF(D215="","Add the amount","OK")))))</f>
        <v/>
      </c>
      <c r="I215" s="22">
        <f>IF(AND(G215&lt;&gt;"",G215=Dashboard!$C$4,N(D215)&gt;0),D215+ROW()/10000000,"")</f>
        <v/>
      </c>
    </row>
    <row r="216">
      <c r="A216" s="56" t="n"/>
      <c r="B216" s="54" t="n"/>
      <c r="C216" s="54" t="n"/>
      <c r="D216" s="55" t="n"/>
      <c r="E216" s="54" t="n"/>
      <c r="F216" s="54" t="n"/>
      <c r="G216" s="21">
        <f>IF(A216="","",DATE(YEAR(A216),MONTH(A216),1))</f>
        <v/>
      </c>
      <c r="H216" s="11">
        <f>IF(AND(A216="",D216=""),"",IF(A216="","Add a date",IF(C216="","Pick a category",IF(COUNTIF(Categories!$A$6:$A$30,C216)=0,"Not in Categories",IF(D216="","Add the amount","OK")))))</f>
        <v/>
      </c>
      <c r="I216" s="22">
        <f>IF(AND(G216&lt;&gt;"",G216=Dashboard!$C$4,N(D216)&gt;0),D216+ROW()/10000000,"")</f>
        <v/>
      </c>
    </row>
    <row r="217">
      <c r="A217" s="56" t="n"/>
      <c r="B217" s="54" t="n"/>
      <c r="C217" s="54" t="n"/>
      <c r="D217" s="55" t="n"/>
      <c r="E217" s="54" t="n"/>
      <c r="F217" s="54" t="n"/>
      <c r="G217" s="21">
        <f>IF(A217="","",DATE(YEAR(A217),MONTH(A217),1))</f>
        <v/>
      </c>
      <c r="H217" s="11">
        <f>IF(AND(A217="",D217=""),"",IF(A217="","Add a date",IF(C217="","Pick a category",IF(COUNTIF(Categories!$A$6:$A$30,C217)=0,"Not in Categories",IF(D217="","Add the amount","OK")))))</f>
        <v/>
      </c>
      <c r="I217" s="22">
        <f>IF(AND(G217&lt;&gt;"",G217=Dashboard!$C$4,N(D217)&gt;0),D217+ROW()/10000000,"")</f>
        <v/>
      </c>
    </row>
    <row r="218">
      <c r="A218" s="56" t="n"/>
      <c r="B218" s="54" t="n"/>
      <c r="C218" s="54" t="n"/>
      <c r="D218" s="55" t="n"/>
      <c r="E218" s="54" t="n"/>
      <c r="F218" s="54" t="n"/>
      <c r="G218" s="21">
        <f>IF(A218="","",DATE(YEAR(A218),MONTH(A218),1))</f>
        <v/>
      </c>
      <c r="H218" s="11">
        <f>IF(AND(A218="",D218=""),"",IF(A218="","Add a date",IF(C218="","Pick a category",IF(COUNTIF(Categories!$A$6:$A$30,C218)=0,"Not in Categories",IF(D218="","Add the amount","OK")))))</f>
        <v/>
      </c>
      <c r="I218" s="22">
        <f>IF(AND(G218&lt;&gt;"",G218=Dashboard!$C$4,N(D218)&gt;0),D218+ROW()/10000000,"")</f>
        <v/>
      </c>
    </row>
    <row r="219">
      <c r="A219" s="56" t="n"/>
      <c r="B219" s="54" t="n"/>
      <c r="C219" s="54" t="n"/>
      <c r="D219" s="55" t="n"/>
      <c r="E219" s="54" t="n"/>
      <c r="F219" s="54" t="n"/>
      <c r="G219" s="21">
        <f>IF(A219="","",DATE(YEAR(A219),MONTH(A219),1))</f>
        <v/>
      </c>
      <c r="H219" s="11">
        <f>IF(AND(A219="",D219=""),"",IF(A219="","Add a date",IF(C219="","Pick a category",IF(COUNTIF(Categories!$A$6:$A$30,C219)=0,"Not in Categories",IF(D219="","Add the amount","OK")))))</f>
        <v/>
      </c>
      <c r="I219" s="22">
        <f>IF(AND(G219&lt;&gt;"",G219=Dashboard!$C$4,N(D219)&gt;0),D219+ROW()/10000000,"")</f>
        <v/>
      </c>
    </row>
    <row r="220">
      <c r="A220" s="56" t="n"/>
      <c r="B220" s="54" t="n"/>
      <c r="C220" s="54" t="n"/>
      <c r="D220" s="55" t="n"/>
      <c r="E220" s="54" t="n"/>
      <c r="F220" s="54" t="n"/>
      <c r="G220" s="21">
        <f>IF(A220="","",DATE(YEAR(A220),MONTH(A220),1))</f>
        <v/>
      </c>
      <c r="H220" s="11">
        <f>IF(AND(A220="",D220=""),"",IF(A220="","Add a date",IF(C220="","Pick a category",IF(COUNTIF(Categories!$A$6:$A$30,C220)=0,"Not in Categories",IF(D220="","Add the amount","OK")))))</f>
        <v/>
      </c>
      <c r="I220" s="22">
        <f>IF(AND(G220&lt;&gt;"",G220=Dashboard!$C$4,N(D220)&gt;0),D220+ROW()/10000000,"")</f>
        <v/>
      </c>
    </row>
    <row r="221">
      <c r="A221" s="56" t="n"/>
      <c r="B221" s="54" t="n"/>
      <c r="C221" s="54" t="n"/>
      <c r="D221" s="55" t="n"/>
      <c r="E221" s="54" t="n"/>
      <c r="F221" s="54" t="n"/>
      <c r="G221" s="21">
        <f>IF(A221="","",DATE(YEAR(A221),MONTH(A221),1))</f>
        <v/>
      </c>
      <c r="H221" s="11">
        <f>IF(AND(A221="",D221=""),"",IF(A221="","Add a date",IF(C221="","Pick a category",IF(COUNTIF(Categories!$A$6:$A$30,C221)=0,"Not in Categories",IF(D221="","Add the amount","OK")))))</f>
        <v/>
      </c>
      <c r="I221" s="22">
        <f>IF(AND(G221&lt;&gt;"",G221=Dashboard!$C$4,N(D221)&gt;0),D221+ROW()/10000000,"")</f>
        <v/>
      </c>
    </row>
    <row r="222">
      <c r="A222" s="56" t="n"/>
      <c r="B222" s="54" t="n"/>
      <c r="C222" s="54" t="n"/>
      <c r="D222" s="55" t="n"/>
      <c r="E222" s="54" t="n"/>
      <c r="F222" s="54" t="n"/>
      <c r="G222" s="21">
        <f>IF(A222="","",DATE(YEAR(A222),MONTH(A222),1))</f>
        <v/>
      </c>
      <c r="H222" s="11">
        <f>IF(AND(A222="",D222=""),"",IF(A222="","Add a date",IF(C222="","Pick a category",IF(COUNTIF(Categories!$A$6:$A$30,C222)=0,"Not in Categories",IF(D222="","Add the amount","OK")))))</f>
        <v/>
      </c>
      <c r="I222" s="22">
        <f>IF(AND(G222&lt;&gt;"",G222=Dashboard!$C$4,N(D222)&gt;0),D222+ROW()/10000000,"")</f>
        <v/>
      </c>
    </row>
    <row r="223">
      <c r="A223" s="56" t="n"/>
      <c r="B223" s="54" t="n"/>
      <c r="C223" s="54" t="n"/>
      <c r="D223" s="55" t="n"/>
      <c r="E223" s="54" t="n"/>
      <c r="F223" s="54" t="n"/>
      <c r="G223" s="21">
        <f>IF(A223="","",DATE(YEAR(A223),MONTH(A223),1))</f>
        <v/>
      </c>
      <c r="H223" s="11">
        <f>IF(AND(A223="",D223=""),"",IF(A223="","Add a date",IF(C223="","Pick a category",IF(COUNTIF(Categories!$A$6:$A$30,C223)=0,"Not in Categories",IF(D223="","Add the amount","OK")))))</f>
        <v/>
      </c>
      <c r="I223" s="22">
        <f>IF(AND(G223&lt;&gt;"",G223=Dashboard!$C$4,N(D223)&gt;0),D223+ROW()/10000000,"")</f>
        <v/>
      </c>
    </row>
    <row r="224">
      <c r="A224" s="56" t="n"/>
      <c r="B224" s="54" t="n"/>
      <c r="C224" s="54" t="n"/>
      <c r="D224" s="55" t="n"/>
      <c r="E224" s="54" t="n"/>
      <c r="F224" s="54" t="n"/>
      <c r="G224" s="21">
        <f>IF(A224="","",DATE(YEAR(A224),MONTH(A224),1))</f>
        <v/>
      </c>
      <c r="H224" s="11">
        <f>IF(AND(A224="",D224=""),"",IF(A224="","Add a date",IF(C224="","Pick a category",IF(COUNTIF(Categories!$A$6:$A$30,C224)=0,"Not in Categories",IF(D224="","Add the amount","OK")))))</f>
        <v/>
      </c>
      <c r="I224" s="22">
        <f>IF(AND(G224&lt;&gt;"",G224=Dashboard!$C$4,N(D224)&gt;0),D224+ROW()/10000000,"")</f>
        <v/>
      </c>
    </row>
    <row r="225">
      <c r="A225" s="56" t="n"/>
      <c r="B225" s="54" t="n"/>
      <c r="C225" s="54" t="n"/>
      <c r="D225" s="55" t="n"/>
      <c r="E225" s="54" t="n"/>
      <c r="F225" s="54" t="n"/>
      <c r="G225" s="21">
        <f>IF(A225="","",DATE(YEAR(A225),MONTH(A225),1))</f>
        <v/>
      </c>
      <c r="H225" s="11">
        <f>IF(AND(A225="",D225=""),"",IF(A225="","Add a date",IF(C225="","Pick a category",IF(COUNTIF(Categories!$A$6:$A$30,C225)=0,"Not in Categories",IF(D225="","Add the amount","OK")))))</f>
        <v/>
      </c>
      <c r="I225" s="22">
        <f>IF(AND(G225&lt;&gt;"",G225=Dashboard!$C$4,N(D225)&gt;0),D225+ROW()/10000000,"")</f>
        <v/>
      </c>
    </row>
    <row r="226">
      <c r="A226" s="56" t="n"/>
      <c r="B226" s="54" t="n"/>
      <c r="C226" s="54" t="n"/>
      <c r="D226" s="55" t="n"/>
      <c r="E226" s="54" t="n"/>
      <c r="F226" s="54" t="n"/>
      <c r="G226" s="21">
        <f>IF(A226="","",DATE(YEAR(A226),MONTH(A226),1))</f>
        <v/>
      </c>
      <c r="H226" s="11">
        <f>IF(AND(A226="",D226=""),"",IF(A226="","Add a date",IF(C226="","Pick a category",IF(COUNTIF(Categories!$A$6:$A$30,C226)=0,"Not in Categories",IF(D226="","Add the amount","OK")))))</f>
        <v/>
      </c>
      <c r="I226" s="22">
        <f>IF(AND(G226&lt;&gt;"",G226=Dashboard!$C$4,N(D226)&gt;0),D226+ROW()/10000000,"")</f>
        <v/>
      </c>
    </row>
    <row r="227">
      <c r="A227" s="56" t="n"/>
      <c r="B227" s="54" t="n"/>
      <c r="C227" s="54" t="n"/>
      <c r="D227" s="55" t="n"/>
      <c r="E227" s="54" t="n"/>
      <c r="F227" s="54" t="n"/>
      <c r="G227" s="21">
        <f>IF(A227="","",DATE(YEAR(A227),MONTH(A227),1))</f>
        <v/>
      </c>
      <c r="H227" s="11">
        <f>IF(AND(A227="",D227=""),"",IF(A227="","Add a date",IF(C227="","Pick a category",IF(COUNTIF(Categories!$A$6:$A$30,C227)=0,"Not in Categories",IF(D227="","Add the amount","OK")))))</f>
        <v/>
      </c>
      <c r="I227" s="22">
        <f>IF(AND(G227&lt;&gt;"",G227=Dashboard!$C$4,N(D227)&gt;0),D227+ROW()/10000000,"")</f>
        <v/>
      </c>
    </row>
    <row r="228">
      <c r="A228" s="56" t="n"/>
      <c r="B228" s="54" t="n"/>
      <c r="C228" s="54" t="n"/>
      <c r="D228" s="55" t="n"/>
      <c r="E228" s="54" t="n"/>
      <c r="F228" s="54" t="n"/>
      <c r="G228" s="21">
        <f>IF(A228="","",DATE(YEAR(A228),MONTH(A228),1))</f>
        <v/>
      </c>
      <c r="H228" s="11">
        <f>IF(AND(A228="",D228=""),"",IF(A228="","Add a date",IF(C228="","Pick a category",IF(COUNTIF(Categories!$A$6:$A$30,C228)=0,"Not in Categories",IF(D228="","Add the amount","OK")))))</f>
        <v/>
      </c>
      <c r="I228" s="22">
        <f>IF(AND(G228&lt;&gt;"",G228=Dashboard!$C$4,N(D228)&gt;0),D228+ROW()/10000000,"")</f>
        <v/>
      </c>
    </row>
    <row r="229">
      <c r="A229" s="56" t="n"/>
      <c r="B229" s="54" t="n"/>
      <c r="C229" s="54" t="n"/>
      <c r="D229" s="55" t="n"/>
      <c r="E229" s="54" t="n"/>
      <c r="F229" s="54" t="n"/>
      <c r="G229" s="21">
        <f>IF(A229="","",DATE(YEAR(A229),MONTH(A229),1))</f>
        <v/>
      </c>
      <c r="H229" s="11">
        <f>IF(AND(A229="",D229=""),"",IF(A229="","Add a date",IF(C229="","Pick a category",IF(COUNTIF(Categories!$A$6:$A$30,C229)=0,"Not in Categories",IF(D229="","Add the amount","OK")))))</f>
        <v/>
      </c>
      <c r="I229" s="22">
        <f>IF(AND(G229&lt;&gt;"",G229=Dashboard!$C$4,N(D229)&gt;0),D229+ROW()/10000000,"")</f>
        <v/>
      </c>
    </row>
    <row r="230">
      <c r="A230" s="56" t="n"/>
      <c r="B230" s="54" t="n"/>
      <c r="C230" s="54" t="n"/>
      <c r="D230" s="55" t="n"/>
      <c r="E230" s="54" t="n"/>
      <c r="F230" s="54" t="n"/>
      <c r="G230" s="21">
        <f>IF(A230="","",DATE(YEAR(A230),MONTH(A230),1))</f>
        <v/>
      </c>
      <c r="H230" s="11">
        <f>IF(AND(A230="",D230=""),"",IF(A230="","Add a date",IF(C230="","Pick a category",IF(COUNTIF(Categories!$A$6:$A$30,C230)=0,"Not in Categories",IF(D230="","Add the amount","OK")))))</f>
        <v/>
      </c>
      <c r="I230" s="22">
        <f>IF(AND(G230&lt;&gt;"",G230=Dashboard!$C$4,N(D230)&gt;0),D230+ROW()/10000000,"")</f>
        <v/>
      </c>
    </row>
    <row r="231">
      <c r="A231" s="56" t="n"/>
      <c r="B231" s="54" t="n"/>
      <c r="C231" s="54" t="n"/>
      <c r="D231" s="55" t="n"/>
      <c r="E231" s="54" t="n"/>
      <c r="F231" s="54" t="n"/>
      <c r="G231" s="21">
        <f>IF(A231="","",DATE(YEAR(A231),MONTH(A231),1))</f>
        <v/>
      </c>
      <c r="H231" s="11">
        <f>IF(AND(A231="",D231=""),"",IF(A231="","Add a date",IF(C231="","Pick a category",IF(COUNTIF(Categories!$A$6:$A$30,C231)=0,"Not in Categories",IF(D231="","Add the amount","OK")))))</f>
        <v/>
      </c>
      <c r="I231" s="22">
        <f>IF(AND(G231&lt;&gt;"",G231=Dashboard!$C$4,N(D231)&gt;0),D231+ROW()/10000000,"")</f>
        <v/>
      </c>
    </row>
    <row r="232">
      <c r="A232" s="56" t="n"/>
      <c r="B232" s="54" t="n"/>
      <c r="C232" s="54" t="n"/>
      <c r="D232" s="55" t="n"/>
      <c r="E232" s="54" t="n"/>
      <c r="F232" s="54" t="n"/>
      <c r="G232" s="21">
        <f>IF(A232="","",DATE(YEAR(A232),MONTH(A232),1))</f>
        <v/>
      </c>
      <c r="H232" s="11">
        <f>IF(AND(A232="",D232=""),"",IF(A232="","Add a date",IF(C232="","Pick a category",IF(COUNTIF(Categories!$A$6:$A$30,C232)=0,"Not in Categories",IF(D232="","Add the amount","OK")))))</f>
        <v/>
      </c>
      <c r="I232" s="22">
        <f>IF(AND(G232&lt;&gt;"",G232=Dashboard!$C$4,N(D232)&gt;0),D232+ROW()/10000000,"")</f>
        <v/>
      </c>
    </row>
    <row r="233">
      <c r="A233" s="56" t="n"/>
      <c r="B233" s="54" t="n"/>
      <c r="C233" s="54" t="n"/>
      <c r="D233" s="55" t="n"/>
      <c r="E233" s="54" t="n"/>
      <c r="F233" s="54" t="n"/>
      <c r="G233" s="21">
        <f>IF(A233="","",DATE(YEAR(A233),MONTH(A233),1))</f>
        <v/>
      </c>
      <c r="H233" s="11">
        <f>IF(AND(A233="",D233=""),"",IF(A233="","Add a date",IF(C233="","Pick a category",IF(COUNTIF(Categories!$A$6:$A$30,C233)=0,"Not in Categories",IF(D233="","Add the amount","OK")))))</f>
        <v/>
      </c>
      <c r="I233" s="22">
        <f>IF(AND(G233&lt;&gt;"",G233=Dashboard!$C$4,N(D233)&gt;0),D233+ROW()/10000000,"")</f>
        <v/>
      </c>
    </row>
    <row r="234">
      <c r="A234" s="56" t="n"/>
      <c r="B234" s="54" t="n"/>
      <c r="C234" s="54" t="n"/>
      <c r="D234" s="55" t="n"/>
      <c r="E234" s="54" t="n"/>
      <c r="F234" s="54" t="n"/>
      <c r="G234" s="21">
        <f>IF(A234="","",DATE(YEAR(A234),MONTH(A234),1))</f>
        <v/>
      </c>
      <c r="H234" s="11">
        <f>IF(AND(A234="",D234=""),"",IF(A234="","Add a date",IF(C234="","Pick a category",IF(COUNTIF(Categories!$A$6:$A$30,C234)=0,"Not in Categories",IF(D234="","Add the amount","OK")))))</f>
        <v/>
      </c>
      <c r="I234" s="22">
        <f>IF(AND(G234&lt;&gt;"",G234=Dashboard!$C$4,N(D234)&gt;0),D234+ROW()/10000000,"")</f>
        <v/>
      </c>
    </row>
    <row r="235">
      <c r="A235" s="56" t="n"/>
      <c r="B235" s="54" t="n"/>
      <c r="C235" s="54" t="n"/>
      <c r="D235" s="55" t="n"/>
      <c r="E235" s="54" t="n"/>
      <c r="F235" s="54" t="n"/>
      <c r="G235" s="21">
        <f>IF(A235="","",DATE(YEAR(A235),MONTH(A235),1))</f>
        <v/>
      </c>
      <c r="H235" s="11">
        <f>IF(AND(A235="",D235=""),"",IF(A235="","Add a date",IF(C235="","Pick a category",IF(COUNTIF(Categories!$A$6:$A$30,C235)=0,"Not in Categories",IF(D235="","Add the amount","OK")))))</f>
        <v/>
      </c>
      <c r="I235" s="22">
        <f>IF(AND(G235&lt;&gt;"",G235=Dashboard!$C$4,N(D235)&gt;0),D235+ROW()/10000000,"")</f>
        <v/>
      </c>
    </row>
    <row r="236">
      <c r="A236" s="56" t="n"/>
      <c r="B236" s="54" t="n"/>
      <c r="C236" s="54" t="n"/>
      <c r="D236" s="55" t="n"/>
      <c r="E236" s="54" t="n"/>
      <c r="F236" s="54" t="n"/>
      <c r="G236" s="21">
        <f>IF(A236="","",DATE(YEAR(A236),MONTH(A236),1))</f>
        <v/>
      </c>
      <c r="H236" s="11">
        <f>IF(AND(A236="",D236=""),"",IF(A236="","Add a date",IF(C236="","Pick a category",IF(COUNTIF(Categories!$A$6:$A$30,C236)=0,"Not in Categories",IF(D236="","Add the amount","OK")))))</f>
        <v/>
      </c>
      <c r="I236" s="22">
        <f>IF(AND(G236&lt;&gt;"",G236=Dashboard!$C$4,N(D236)&gt;0),D236+ROW()/10000000,"")</f>
        <v/>
      </c>
    </row>
    <row r="237">
      <c r="A237" s="56" t="n"/>
      <c r="B237" s="54" t="n"/>
      <c r="C237" s="54" t="n"/>
      <c r="D237" s="55" t="n"/>
      <c r="E237" s="54" t="n"/>
      <c r="F237" s="54" t="n"/>
      <c r="G237" s="21">
        <f>IF(A237="","",DATE(YEAR(A237),MONTH(A237),1))</f>
        <v/>
      </c>
      <c r="H237" s="11">
        <f>IF(AND(A237="",D237=""),"",IF(A237="","Add a date",IF(C237="","Pick a category",IF(COUNTIF(Categories!$A$6:$A$30,C237)=0,"Not in Categories",IF(D237="","Add the amount","OK")))))</f>
        <v/>
      </c>
      <c r="I237" s="22">
        <f>IF(AND(G237&lt;&gt;"",G237=Dashboard!$C$4,N(D237)&gt;0),D237+ROW()/10000000,"")</f>
        <v/>
      </c>
    </row>
    <row r="238">
      <c r="A238" s="56" t="n"/>
      <c r="B238" s="54" t="n"/>
      <c r="C238" s="54" t="n"/>
      <c r="D238" s="55" t="n"/>
      <c r="E238" s="54" t="n"/>
      <c r="F238" s="54" t="n"/>
      <c r="G238" s="21">
        <f>IF(A238="","",DATE(YEAR(A238),MONTH(A238),1))</f>
        <v/>
      </c>
      <c r="H238" s="11">
        <f>IF(AND(A238="",D238=""),"",IF(A238="","Add a date",IF(C238="","Pick a category",IF(COUNTIF(Categories!$A$6:$A$30,C238)=0,"Not in Categories",IF(D238="","Add the amount","OK")))))</f>
        <v/>
      </c>
      <c r="I238" s="22">
        <f>IF(AND(G238&lt;&gt;"",G238=Dashboard!$C$4,N(D238)&gt;0),D238+ROW()/10000000,"")</f>
        <v/>
      </c>
    </row>
    <row r="239">
      <c r="A239" s="56" t="n"/>
      <c r="B239" s="54" t="n"/>
      <c r="C239" s="54" t="n"/>
      <c r="D239" s="55" t="n"/>
      <c r="E239" s="54" t="n"/>
      <c r="F239" s="54" t="n"/>
      <c r="G239" s="21">
        <f>IF(A239="","",DATE(YEAR(A239),MONTH(A239),1))</f>
        <v/>
      </c>
      <c r="H239" s="11">
        <f>IF(AND(A239="",D239=""),"",IF(A239="","Add a date",IF(C239="","Pick a category",IF(COUNTIF(Categories!$A$6:$A$30,C239)=0,"Not in Categories",IF(D239="","Add the amount","OK")))))</f>
        <v/>
      </c>
      <c r="I239" s="22">
        <f>IF(AND(G239&lt;&gt;"",G239=Dashboard!$C$4,N(D239)&gt;0),D239+ROW()/10000000,"")</f>
        <v/>
      </c>
    </row>
    <row r="240">
      <c r="A240" s="56" t="n"/>
      <c r="B240" s="54" t="n"/>
      <c r="C240" s="54" t="n"/>
      <c r="D240" s="55" t="n"/>
      <c r="E240" s="54" t="n"/>
      <c r="F240" s="54" t="n"/>
      <c r="G240" s="21">
        <f>IF(A240="","",DATE(YEAR(A240),MONTH(A240),1))</f>
        <v/>
      </c>
      <c r="H240" s="11">
        <f>IF(AND(A240="",D240=""),"",IF(A240="","Add a date",IF(C240="","Pick a category",IF(COUNTIF(Categories!$A$6:$A$30,C240)=0,"Not in Categories",IF(D240="","Add the amount","OK")))))</f>
        <v/>
      </c>
      <c r="I240" s="22">
        <f>IF(AND(G240&lt;&gt;"",G240=Dashboard!$C$4,N(D240)&gt;0),D240+ROW()/10000000,"")</f>
        <v/>
      </c>
    </row>
    <row r="241">
      <c r="A241" s="56" t="n"/>
      <c r="B241" s="54" t="n"/>
      <c r="C241" s="54" t="n"/>
      <c r="D241" s="55" t="n"/>
      <c r="E241" s="54" t="n"/>
      <c r="F241" s="54" t="n"/>
      <c r="G241" s="21">
        <f>IF(A241="","",DATE(YEAR(A241),MONTH(A241),1))</f>
        <v/>
      </c>
      <c r="H241" s="11">
        <f>IF(AND(A241="",D241=""),"",IF(A241="","Add a date",IF(C241="","Pick a category",IF(COUNTIF(Categories!$A$6:$A$30,C241)=0,"Not in Categories",IF(D241="","Add the amount","OK")))))</f>
        <v/>
      </c>
      <c r="I241" s="22">
        <f>IF(AND(G241&lt;&gt;"",G241=Dashboard!$C$4,N(D241)&gt;0),D241+ROW()/10000000,"")</f>
        <v/>
      </c>
    </row>
    <row r="242">
      <c r="A242" s="56" t="n"/>
      <c r="B242" s="54" t="n"/>
      <c r="C242" s="54" t="n"/>
      <c r="D242" s="55" t="n"/>
      <c r="E242" s="54" t="n"/>
      <c r="F242" s="54" t="n"/>
      <c r="G242" s="21">
        <f>IF(A242="","",DATE(YEAR(A242),MONTH(A242),1))</f>
        <v/>
      </c>
      <c r="H242" s="11">
        <f>IF(AND(A242="",D242=""),"",IF(A242="","Add a date",IF(C242="","Pick a category",IF(COUNTIF(Categories!$A$6:$A$30,C242)=0,"Not in Categories",IF(D242="","Add the amount","OK")))))</f>
        <v/>
      </c>
      <c r="I242" s="22">
        <f>IF(AND(G242&lt;&gt;"",G242=Dashboard!$C$4,N(D242)&gt;0),D242+ROW()/10000000,"")</f>
        <v/>
      </c>
    </row>
    <row r="243">
      <c r="A243" s="56" t="n"/>
      <c r="B243" s="54" t="n"/>
      <c r="C243" s="54" t="n"/>
      <c r="D243" s="55" t="n"/>
      <c r="E243" s="54" t="n"/>
      <c r="F243" s="54" t="n"/>
      <c r="G243" s="21">
        <f>IF(A243="","",DATE(YEAR(A243),MONTH(A243),1))</f>
        <v/>
      </c>
      <c r="H243" s="11">
        <f>IF(AND(A243="",D243=""),"",IF(A243="","Add a date",IF(C243="","Pick a category",IF(COUNTIF(Categories!$A$6:$A$30,C243)=0,"Not in Categories",IF(D243="","Add the amount","OK")))))</f>
        <v/>
      </c>
      <c r="I243" s="22">
        <f>IF(AND(G243&lt;&gt;"",G243=Dashboard!$C$4,N(D243)&gt;0),D243+ROW()/10000000,"")</f>
        <v/>
      </c>
    </row>
    <row r="244">
      <c r="A244" s="56" t="n"/>
      <c r="B244" s="54" t="n"/>
      <c r="C244" s="54" t="n"/>
      <c r="D244" s="55" t="n"/>
      <c r="E244" s="54" t="n"/>
      <c r="F244" s="54" t="n"/>
      <c r="G244" s="21">
        <f>IF(A244="","",DATE(YEAR(A244),MONTH(A244),1))</f>
        <v/>
      </c>
      <c r="H244" s="11">
        <f>IF(AND(A244="",D244=""),"",IF(A244="","Add a date",IF(C244="","Pick a category",IF(COUNTIF(Categories!$A$6:$A$30,C244)=0,"Not in Categories",IF(D244="","Add the amount","OK")))))</f>
        <v/>
      </c>
      <c r="I244" s="22">
        <f>IF(AND(G244&lt;&gt;"",G244=Dashboard!$C$4,N(D244)&gt;0),D244+ROW()/10000000,"")</f>
        <v/>
      </c>
    </row>
    <row r="245">
      <c r="A245" s="56" t="n"/>
      <c r="B245" s="54" t="n"/>
      <c r="C245" s="54" t="n"/>
      <c r="D245" s="55" t="n"/>
      <c r="E245" s="54" t="n"/>
      <c r="F245" s="54" t="n"/>
      <c r="G245" s="21">
        <f>IF(A245="","",DATE(YEAR(A245),MONTH(A245),1))</f>
        <v/>
      </c>
      <c r="H245" s="11">
        <f>IF(AND(A245="",D245=""),"",IF(A245="","Add a date",IF(C245="","Pick a category",IF(COUNTIF(Categories!$A$6:$A$30,C245)=0,"Not in Categories",IF(D245="","Add the amount","OK")))))</f>
        <v/>
      </c>
      <c r="I245" s="22">
        <f>IF(AND(G245&lt;&gt;"",G245=Dashboard!$C$4,N(D245)&gt;0),D245+ROW()/10000000,"")</f>
        <v/>
      </c>
    </row>
    <row r="246">
      <c r="A246" s="56" t="n"/>
      <c r="B246" s="54" t="n"/>
      <c r="C246" s="54" t="n"/>
      <c r="D246" s="55" t="n"/>
      <c r="E246" s="54" t="n"/>
      <c r="F246" s="54" t="n"/>
      <c r="G246" s="21">
        <f>IF(A246="","",DATE(YEAR(A246),MONTH(A246),1))</f>
        <v/>
      </c>
      <c r="H246" s="11">
        <f>IF(AND(A246="",D246=""),"",IF(A246="","Add a date",IF(C246="","Pick a category",IF(COUNTIF(Categories!$A$6:$A$30,C246)=0,"Not in Categories",IF(D246="","Add the amount","OK")))))</f>
        <v/>
      </c>
      <c r="I246" s="22">
        <f>IF(AND(G246&lt;&gt;"",G246=Dashboard!$C$4,N(D246)&gt;0),D246+ROW()/10000000,"")</f>
        <v/>
      </c>
    </row>
    <row r="247">
      <c r="A247" s="56" t="n"/>
      <c r="B247" s="54" t="n"/>
      <c r="C247" s="54" t="n"/>
      <c r="D247" s="55" t="n"/>
      <c r="E247" s="54" t="n"/>
      <c r="F247" s="54" t="n"/>
      <c r="G247" s="21">
        <f>IF(A247="","",DATE(YEAR(A247),MONTH(A247),1))</f>
        <v/>
      </c>
      <c r="H247" s="11">
        <f>IF(AND(A247="",D247=""),"",IF(A247="","Add a date",IF(C247="","Pick a category",IF(COUNTIF(Categories!$A$6:$A$30,C247)=0,"Not in Categories",IF(D247="","Add the amount","OK")))))</f>
        <v/>
      </c>
      <c r="I247" s="22">
        <f>IF(AND(G247&lt;&gt;"",G247=Dashboard!$C$4,N(D247)&gt;0),D247+ROW()/10000000,"")</f>
        <v/>
      </c>
    </row>
    <row r="248">
      <c r="A248" s="56" t="n"/>
      <c r="B248" s="54" t="n"/>
      <c r="C248" s="54" t="n"/>
      <c r="D248" s="55" t="n"/>
      <c r="E248" s="54" t="n"/>
      <c r="F248" s="54" t="n"/>
      <c r="G248" s="21">
        <f>IF(A248="","",DATE(YEAR(A248),MONTH(A248),1))</f>
        <v/>
      </c>
      <c r="H248" s="11">
        <f>IF(AND(A248="",D248=""),"",IF(A248="","Add a date",IF(C248="","Pick a category",IF(COUNTIF(Categories!$A$6:$A$30,C248)=0,"Not in Categories",IF(D248="","Add the amount","OK")))))</f>
        <v/>
      </c>
      <c r="I248" s="22">
        <f>IF(AND(G248&lt;&gt;"",G248=Dashboard!$C$4,N(D248)&gt;0),D248+ROW()/10000000,"")</f>
        <v/>
      </c>
    </row>
    <row r="249">
      <c r="A249" s="56" t="n"/>
      <c r="B249" s="54" t="n"/>
      <c r="C249" s="54" t="n"/>
      <c r="D249" s="55" t="n"/>
      <c r="E249" s="54" t="n"/>
      <c r="F249" s="54" t="n"/>
      <c r="G249" s="21">
        <f>IF(A249="","",DATE(YEAR(A249),MONTH(A249),1))</f>
        <v/>
      </c>
      <c r="H249" s="11">
        <f>IF(AND(A249="",D249=""),"",IF(A249="","Add a date",IF(C249="","Pick a category",IF(COUNTIF(Categories!$A$6:$A$30,C249)=0,"Not in Categories",IF(D249="","Add the amount","OK")))))</f>
        <v/>
      </c>
      <c r="I249" s="22">
        <f>IF(AND(G249&lt;&gt;"",G249=Dashboard!$C$4,N(D249)&gt;0),D249+ROW()/10000000,"")</f>
        <v/>
      </c>
    </row>
    <row r="250">
      <c r="A250" s="56" t="n"/>
      <c r="B250" s="54" t="n"/>
      <c r="C250" s="54" t="n"/>
      <c r="D250" s="55" t="n"/>
      <c r="E250" s="54" t="n"/>
      <c r="F250" s="54" t="n"/>
      <c r="G250" s="21">
        <f>IF(A250="","",DATE(YEAR(A250),MONTH(A250),1))</f>
        <v/>
      </c>
      <c r="H250" s="11">
        <f>IF(AND(A250="",D250=""),"",IF(A250="","Add a date",IF(C250="","Pick a category",IF(COUNTIF(Categories!$A$6:$A$30,C250)=0,"Not in Categories",IF(D250="","Add the amount","OK")))))</f>
        <v/>
      </c>
      <c r="I250" s="22">
        <f>IF(AND(G250&lt;&gt;"",G250=Dashboard!$C$4,N(D250)&gt;0),D250+ROW()/10000000,"")</f>
        <v/>
      </c>
    </row>
    <row r="251">
      <c r="A251" s="56" t="n"/>
      <c r="B251" s="54" t="n"/>
      <c r="C251" s="54" t="n"/>
      <c r="D251" s="55" t="n"/>
      <c r="E251" s="54" t="n"/>
      <c r="F251" s="54" t="n"/>
      <c r="G251" s="21">
        <f>IF(A251="","",DATE(YEAR(A251),MONTH(A251),1))</f>
        <v/>
      </c>
      <c r="H251" s="11">
        <f>IF(AND(A251="",D251=""),"",IF(A251="","Add a date",IF(C251="","Pick a category",IF(COUNTIF(Categories!$A$6:$A$30,C251)=0,"Not in Categories",IF(D251="","Add the amount","OK")))))</f>
        <v/>
      </c>
      <c r="I251" s="22">
        <f>IF(AND(G251&lt;&gt;"",G251=Dashboard!$C$4,N(D251)&gt;0),D251+ROW()/10000000,"")</f>
        <v/>
      </c>
    </row>
    <row r="252">
      <c r="A252" s="56" t="n"/>
      <c r="B252" s="54" t="n"/>
      <c r="C252" s="54" t="n"/>
      <c r="D252" s="55" t="n"/>
      <c r="E252" s="54" t="n"/>
      <c r="F252" s="54" t="n"/>
      <c r="G252" s="21">
        <f>IF(A252="","",DATE(YEAR(A252),MONTH(A252),1))</f>
        <v/>
      </c>
      <c r="H252" s="11">
        <f>IF(AND(A252="",D252=""),"",IF(A252="","Add a date",IF(C252="","Pick a category",IF(COUNTIF(Categories!$A$6:$A$30,C252)=0,"Not in Categories",IF(D252="","Add the amount","OK")))))</f>
        <v/>
      </c>
      <c r="I252" s="22">
        <f>IF(AND(G252&lt;&gt;"",G252=Dashboard!$C$4,N(D252)&gt;0),D252+ROW()/10000000,"")</f>
        <v/>
      </c>
    </row>
    <row r="253">
      <c r="A253" s="56" t="n"/>
      <c r="B253" s="54" t="n"/>
      <c r="C253" s="54" t="n"/>
      <c r="D253" s="55" t="n"/>
      <c r="E253" s="54" t="n"/>
      <c r="F253" s="54" t="n"/>
      <c r="G253" s="21">
        <f>IF(A253="","",DATE(YEAR(A253),MONTH(A253),1))</f>
        <v/>
      </c>
      <c r="H253" s="11">
        <f>IF(AND(A253="",D253=""),"",IF(A253="","Add a date",IF(C253="","Pick a category",IF(COUNTIF(Categories!$A$6:$A$30,C253)=0,"Not in Categories",IF(D253="","Add the amount","OK")))))</f>
        <v/>
      </c>
      <c r="I253" s="22">
        <f>IF(AND(G253&lt;&gt;"",G253=Dashboard!$C$4,N(D253)&gt;0),D253+ROW()/10000000,"")</f>
        <v/>
      </c>
    </row>
    <row r="254">
      <c r="A254" s="56" t="n"/>
      <c r="B254" s="54" t="n"/>
      <c r="C254" s="54" t="n"/>
      <c r="D254" s="55" t="n"/>
      <c r="E254" s="54" t="n"/>
      <c r="F254" s="54" t="n"/>
      <c r="G254" s="21">
        <f>IF(A254="","",DATE(YEAR(A254),MONTH(A254),1))</f>
        <v/>
      </c>
      <c r="H254" s="11">
        <f>IF(AND(A254="",D254=""),"",IF(A254="","Add a date",IF(C254="","Pick a category",IF(COUNTIF(Categories!$A$6:$A$30,C254)=0,"Not in Categories",IF(D254="","Add the amount","OK")))))</f>
        <v/>
      </c>
      <c r="I254" s="22">
        <f>IF(AND(G254&lt;&gt;"",G254=Dashboard!$C$4,N(D254)&gt;0),D254+ROW()/10000000,"")</f>
        <v/>
      </c>
    </row>
    <row r="255">
      <c r="A255" s="56" t="n"/>
      <c r="B255" s="54" t="n"/>
      <c r="C255" s="54" t="n"/>
      <c r="D255" s="55" t="n"/>
      <c r="E255" s="54" t="n"/>
      <c r="F255" s="54" t="n"/>
      <c r="G255" s="21">
        <f>IF(A255="","",DATE(YEAR(A255),MONTH(A255),1))</f>
        <v/>
      </c>
      <c r="H255" s="11">
        <f>IF(AND(A255="",D255=""),"",IF(A255="","Add a date",IF(C255="","Pick a category",IF(COUNTIF(Categories!$A$6:$A$30,C255)=0,"Not in Categories",IF(D255="","Add the amount","OK")))))</f>
        <v/>
      </c>
      <c r="I255" s="22">
        <f>IF(AND(G255&lt;&gt;"",G255=Dashboard!$C$4,N(D255)&gt;0),D255+ROW()/10000000,"")</f>
        <v/>
      </c>
    </row>
    <row r="256">
      <c r="A256" s="56" t="n"/>
      <c r="B256" s="54" t="n"/>
      <c r="C256" s="54" t="n"/>
      <c r="D256" s="55" t="n"/>
      <c r="E256" s="54" t="n"/>
      <c r="F256" s="54" t="n"/>
      <c r="G256" s="21">
        <f>IF(A256="","",DATE(YEAR(A256),MONTH(A256),1))</f>
        <v/>
      </c>
      <c r="H256" s="11">
        <f>IF(AND(A256="",D256=""),"",IF(A256="","Add a date",IF(C256="","Pick a category",IF(COUNTIF(Categories!$A$6:$A$30,C256)=0,"Not in Categories",IF(D256="","Add the amount","OK")))))</f>
        <v/>
      </c>
      <c r="I256" s="22">
        <f>IF(AND(G256&lt;&gt;"",G256=Dashboard!$C$4,N(D256)&gt;0),D256+ROW()/10000000,"")</f>
        <v/>
      </c>
    </row>
    <row r="257">
      <c r="A257" s="56" t="n"/>
      <c r="B257" s="54" t="n"/>
      <c r="C257" s="54" t="n"/>
      <c r="D257" s="55" t="n"/>
      <c r="E257" s="54" t="n"/>
      <c r="F257" s="54" t="n"/>
      <c r="G257" s="21">
        <f>IF(A257="","",DATE(YEAR(A257),MONTH(A257),1))</f>
        <v/>
      </c>
      <c r="H257" s="11">
        <f>IF(AND(A257="",D257=""),"",IF(A257="","Add a date",IF(C257="","Pick a category",IF(COUNTIF(Categories!$A$6:$A$30,C257)=0,"Not in Categories",IF(D257="","Add the amount","OK")))))</f>
        <v/>
      </c>
      <c r="I257" s="22">
        <f>IF(AND(G257&lt;&gt;"",G257=Dashboard!$C$4,N(D257)&gt;0),D257+ROW()/10000000,"")</f>
        <v/>
      </c>
    </row>
    <row r="258">
      <c r="A258" s="56" t="n"/>
      <c r="B258" s="54" t="n"/>
      <c r="C258" s="54" t="n"/>
      <c r="D258" s="55" t="n"/>
      <c r="E258" s="54" t="n"/>
      <c r="F258" s="54" t="n"/>
      <c r="G258" s="21">
        <f>IF(A258="","",DATE(YEAR(A258),MONTH(A258),1))</f>
        <v/>
      </c>
      <c r="H258" s="11">
        <f>IF(AND(A258="",D258=""),"",IF(A258="","Add a date",IF(C258="","Pick a category",IF(COUNTIF(Categories!$A$6:$A$30,C258)=0,"Not in Categories",IF(D258="","Add the amount","OK")))))</f>
        <v/>
      </c>
      <c r="I258" s="22">
        <f>IF(AND(G258&lt;&gt;"",G258=Dashboard!$C$4,N(D258)&gt;0),D258+ROW()/10000000,"")</f>
        <v/>
      </c>
    </row>
    <row r="259">
      <c r="A259" s="56" t="n"/>
      <c r="B259" s="54" t="n"/>
      <c r="C259" s="54" t="n"/>
      <c r="D259" s="55" t="n"/>
      <c r="E259" s="54" t="n"/>
      <c r="F259" s="54" t="n"/>
      <c r="G259" s="21">
        <f>IF(A259="","",DATE(YEAR(A259),MONTH(A259),1))</f>
        <v/>
      </c>
      <c r="H259" s="11">
        <f>IF(AND(A259="",D259=""),"",IF(A259="","Add a date",IF(C259="","Pick a category",IF(COUNTIF(Categories!$A$6:$A$30,C259)=0,"Not in Categories",IF(D259="","Add the amount","OK")))))</f>
        <v/>
      </c>
      <c r="I259" s="22">
        <f>IF(AND(G259&lt;&gt;"",G259=Dashboard!$C$4,N(D259)&gt;0),D259+ROW()/10000000,"")</f>
        <v/>
      </c>
    </row>
    <row r="260">
      <c r="A260" s="56" t="n"/>
      <c r="B260" s="54" t="n"/>
      <c r="C260" s="54" t="n"/>
      <c r="D260" s="55" t="n"/>
      <c r="E260" s="54" t="n"/>
      <c r="F260" s="54" t="n"/>
      <c r="G260" s="21">
        <f>IF(A260="","",DATE(YEAR(A260),MONTH(A260),1))</f>
        <v/>
      </c>
      <c r="H260" s="11">
        <f>IF(AND(A260="",D260=""),"",IF(A260="","Add a date",IF(C260="","Pick a category",IF(COUNTIF(Categories!$A$6:$A$30,C260)=0,"Not in Categories",IF(D260="","Add the amount","OK")))))</f>
        <v/>
      </c>
      <c r="I260" s="22">
        <f>IF(AND(G260&lt;&gt;"",G260=Dashboard!$C$4,N(D260)&gt;0),D260+ROW()/10000000,"")</f>
        <v/>
      </c>
    </row>
    <row r="261">
      <c r="A261" s="56" t="n"/>
      <c r="B261" s="54" t="n"/>
      <c r="C261" s="54" t="n"/>
      <c r="D261" s="55" t="n"/>
      <c r="E261" s="54" t="n"/>
      <c r="F261" s="54" t="n"/>
      <c r="G261" s="21">
        <f>IF(A261="","",DATE(YEAR(A261),MONTH(A261),1))</f>
        <v/>
      </c>
      <c r="H261" s="11">
        <f>IF(AND(A261="",D261=""),"",IF(A261="","Add a date",IF(C261="","Pick a category",IF(COUNTIF(Categories!$A$6:$A$30,C261)=0,"Not in Categories",IF(D261="","Add the amount","OK")))))</f>
        <v/>
      </c>
      <c r="I261" s="22">
        <f>IF(AND(G261&lt;&gt;"",G261=Dashboard!$C$4,N(D261)&gt;0),D261+ROW()/10000000,"")</f>
        <v/>
      </c>
    </row>
    <row r="262">
      <c r="A262" s="56" t="n"/>
      <c r="B262" s="54" t="n"/>
      <c r="C262" s="54" t="n"/>
      <c r="D262" s="55" t="n"/>
      <c r="E262" s="54" t="n"/>
      <c r="F262" s="54" t="n"/>
      <c r="G262" s="21">
        <f>IF(A262="","",DATE(YEAR(A262),MONTH(A262),1))</f>
        <v/>
      </c>
      <c r="H262" s="11">
        <f>IF(AND(A262="",D262=""),"",IF(A262="","Add a date",IF(C262="","Pick a category",IF(COUNTIF(Categories!$A$6:$A$30,C262)=0,"Not in Categories",IF(D262="","Add the amount","OK")))))</f>
        <v/>
      </c>
      <c r="I262" s="22">
        <f>IF(AND(G262&lt;&gt;"",G262=Dashboard!$C$4,N(D262)&gt;0),D262+ROW()/10000000,"")</f>
        <v/>
      </c>
    </row>
    <row r="263">
      <c r="A263" s="56" t="n"/>
      <c r="B263" s="54" t="n"/>
      <c r="C263" s="54" t="n"/>
      <c r="D263" s="55" t="n"/>
      <c r="E263" s="54" t="n"/>
      <c r="F263" s="54" t="n"/>
      <c r="G263" s="21">
        <f>IF(A263="","",DATE(YEAR(A263),MONTH(A263),1))</f>
        <v/>
      </c>
      <c r="H263" s="11">
        <f>IF(AND(A263="",D263=""),"",IF(A263="","Add a date",IF(C263="","Pick a category",IF(COUNTIF(Categories!$A$6:$A$30,C263)=0,"Not in Categories",IF(D263="","Add the amount","OK")))))</f>
        <v/>
      </c>
      <c r="I263" s="22">
        <f>IF(AND(G263&lt;&gt;"",G263=Dashboard!$C$4,N(D263)&gt;0),D263+ROW()/10000000,"")</f>
        <v/>
      </c>
    </row>
    <row r="264">
      <c r="A264" s="56" t="n"/>
      <c r="B264" s="54" t="n"/>
      <c r="C264" s="54" t="n"/>
      <c r="D264" s="55" t="n"/>
      <c r="E264" s="54" t="n"/>
      <c r="F264" s="54" t="n"/>
      <c r="G264" s="21">
        <f>IF(A264="","",DATE(YEAR(A264),MONTH(A264),1))</f>
        <v/>
      </c>
      <c r="H264" s="11">
        <f>IF(AND(A264="",D264=""),"",IF(A264="","Add a date",IF(C264="","Pick a category",IF(COUNTIF(Categories!$A$6:$A$30,C264)=0,"Not in Categories",IF(D264="","Add the amount","OK")))))</f>
        <v/>
      </c>
      <c r="I264" s="22">
        <f>IF(AND(G264&lt;&gt;"",G264=Dashboard!$C$4,N(D264)&gt;0),D264+ROW()/10000000,"")</f>
        <v/>
      </c>
    </row>
    <row r="265">
      <c r="A265" s="56" t="n"/>
      <c r="B265" s="54" t="n"/>
      <c r="C265" s="54" t="n"/>
      <c r="D265" s="55" t="n"/>
      <c r="E265" s="54" t="n"/>
      <c r="F265" s="54" t="n"/>
      <c r="G265" s="21">
        <f>IF(A265="","",DATE(YEAR(A265),MONTH(A265),1))</f>
        <v/>
      </c>
      <c r="H265" s="11">
        <f>IF(AND(A265="",D265=""),"",IF(A265="","Add a date",IF(C265="","Pick a category",IF(COUNTIF(Categories!$A$6:$A$30,C265)=0,"Not in Categories",IF(D265="","Add the amount","OK")))))</f>
        <v/>
      </c>
      <c r="I265" s="22">
        <f>IF(AND(G265&lt;&gt;"",G265=Dashboard!$C$4,N(D265)&gt;0),D265+ROW()/10000000,"")</f>
        <v/>
      </c>
    </row>
    <row r="266">
      <c r="A266" s="56" t="n"/>
      <c r="B266" s="54" t="n"/>
      <c r="C266" s="54" t="n"/>
      <c r="D266" s="55" t="n"/>
      <c r="E266" s="54" t="n"/>
      <c r="F266" s="54" t="n"/>
      <c r="G266" s="21">
        <f>IF(A266="","",DATE(YEAR(A266),MONTH(A266),1))</f>
        <v/>
      </c>
      <c r="H266" s="11">
        <f>IF(AND(A266="",D266=""),"",IF(A266="","Add a date",IF(C266="","Pick a category",IF(COUNTIF(Categories!$A$6:$A$30,C266)=0,"Not in Categories",IF(D266="","Add the amount","OK")))))</f>
        <v/>
      </c>
      <c r="I266" s="22">
        <f>IF(AND(G266&lt;&gt;"",G266=Dashboard!$C$4,N(D266)&gt;0),D266+ROW()/10000000,"")</f>
        <v/>
      </c>
    </row>
    <row r="267">
      <c r="A267" s="56" t="n"/>
      <c r="B267" s="54" t="n"/>
      <c r="C267" s="54" t="n"/>
      <c r="D267" s="55" t="n"/>
      <c r="E267" s="54" t="n"/>
      <c r="F267" s="54" t="n"/>
      <c r="G267" s="21">
        <f>IF(A267="","",DATE(YEAR(A267),MONTH(A267),1))</f>
        <v/>
      </c>
      <c r="H267" s="11">
        <f>IF(AND(A267="",D267=""),"",IF(A267="","Add a date",IF(C267="","Pick a category",IF(COUNTIF(Categories!$A$6:$A$30,C267)=0,"Not in Categories",IF(D267="","Add the amount","OK")))))</f>
        <v/>
      </c>
      <c r="I267" s="22">
        <f>IF(AND(G267&lt;&gt;"",G267=Dashboard!$C$4,N(D267)&gt;0),D267+ROW()/10000000,"")</f>
        <v/>
      </c>
    </row>
    <row r="268">
      <c r="A268" s="56" t="n"/>
      <c r="B268" s="54" t="n"/>
      <c r="C268" s="54" t="n"/>
      <c r="D268" s="55" t="n"/>
      <c r="E268" s="54" t="n"/>
      <c r="F268" s="54" t="n"/>
      <c r="G268" s="21">
        <f>IF(A268="","",DATE(YEAR(A268),MONTH(A268),1))</f>
        <v/>
      </c>
      <c r="H268" s="11">
        <f>IF(AND(A268="",D268=""),"",IF(A268="","Add a date",IF(C268="","Pick a category",IF(COUNTIF(Categories!$A$6:$A$30,C268)=0,"Not in Categories",IF(D268="","Add the amount","OK")))))</f>
        <v/>
      </c>
      <c r="I268" s="22">
        <f>IF(AND(G268&lt;&gt;"",G268=Dashboard!$C$4,N(D268)&gt;0),D268+ROW()/10000000,"")</f>
        <v/>
      </c>
    </row>
    <row r="269">
      <c r="A269" s="56" t="n"/>
      <c r="B269" s="54" t="n"/>
      <c r="C269" s="54" t="n"/>
      <c r="D269" s="55" t="n"/>
      <c r="E269" s="54" t="n"/>
      <c r="F269" s="54" t="n"/>
      <c r="G269" s="21">
        <f>IF(A269="","",DATE(YEAR(A269),MONTH(A269),1))</f>
        <v/>
      </c>
      <c r="H269" s="11">
        <f>IF(AND(A269="",D269=""),"",IF(A269="","Add a date",IF(C269="","Pick a category",IF(COUNTIF(Categories!$A$6:$A$30,C269)=0,"Not in Categories",IF(D269="","Add the amount","OK")))))</f>
        <v/>
      </c>
      <c r="I269" s="22">
        <f>IF(AND(G269&lt;&gt;"",G269=Dashboard!$C$4,N(D269)&gt;0),D269+ROW()/10000000,"")</f>
        <v/>
      </c>
    </row>
    <row r="270">
      <c r="A270" s="56" t="n"/>
      <c r="B270" s="54" t="n"/>
      <c r="C270" s="54" t="n"/>
      <c r="D270" s="55" t="n"/>
      <c r="E270" s="54" t="n"/>
      <c r="F270" s="54" t="n"/>
      <c r="G270" s="21">
        <f>IF(A270="","",DATE(YEAR(A270),MONTH(A270),1))</f>
        <v/>
      </c>
      <c r="H270" s="11">
        <f>IF(AND(A270="",D270=""),"",IF(A270="","Add a date",IF(C270="","Pick a category",IF(COUNTIF(Categories!$A$6:$A$30,C270)=0,"Not in Categories",IF(D270="","Add the amount","OK")))))</f>
        <v/>
      </c>
      <c r="I270" s="22">
        <f>IF(AND(G270&lt;&gt;"",G270=Dashboard!$C$4,N(D270)&gt;0),D270+ROW()/10000000,"")</f>
        <v/>
      </c>
    </row>
    <row r="271">
      <c r="A271" s="56" t="n"/>
      <c r="B271" s="54" t="n"/>
      <c r="C271" s="54" t="n"/>
      <c r="D271" s="55" t="n"/>
      <c r="E271" s="54" t="n"/>
      <c r="F271" s="54" t="n"/>
      <c r="G271" s="21">
        <f>IF(A271="","",DATE(YEAR(A271),MONTH(A271),1))</f>
        <v/>
      </c>
      <c r="H271" s="11">
        <f>IF(AND(A271="",D271=""),"",IF(A271="","Add a date",IF(C271="","Pick a category",IF(COUNTIF(Categories!$A$6:$A$30,C271)=0,"Not in Categories",IF(D271="","Add the amount","OK")))))</f>
        <v/>
      </c>
      <c r="I271" s="22">
        <f>IF(AND(G271&lt;&gt;"",G271=Dashboard!$C$4,N(D271)&gt;0),D271+ROW()/10000000,"")</f>
        <v/>
      </c>
    </row>
    <row r="272">
      <c r="A272" s="56" t="n"/>
      <c r="B272" s="54" t="n"/>
      <c r="C272" s="54" t="n"/>
      <c r="D272" s="55" t="n"/>
      <c r="E272" s="54" t="n"/>
      <c r="F272" s="54" t="n"/>
      <c r="G272" s="21">
        <f>IF(A272="","",DATE(YEAR(A272),MONTH(A272),1))</f>
        <v/>
      </c>
      <c r="H272" s="11">
        <f>IF(AND(A272="",D272=""),"",IF(A272="","Add a date",IF(C272="","Pick a category",IF(COUNTIF(Categories!$A$6:$A$30,C272)=0,"Not in Categories",IF(D272="","Add the amount","OK")))))</f>
        <v/>
      </c>
      <c r="I272" s="22">
        <f>IF(AND(G272&lt;&gt;"",G272=Dashboard!$C$4,N(D272)&gt;0),D272+ROW()/10000000,"")</f>
        <v/>
      </c>
    </row>
    <row r="273">
      <c r="A273" s="56" t="n"/>
      <c r="B273" s="54" t="n"/>
      <c r="C273" s="54" t="n"/>
      <c r="D273" s="55" t="n"/>
      <c r="E273" s="54" t="n"/>
      <c r="F273" s="54" t="n"/>
      <c r="G273" s="21">
        <f>IF(A273="","",DATE(YEAR(A273),MONTH(A273),1))</f>
        <v/>
      </c>
      <c r="H273" s="11">
        <f>IF(AND(A273="",D273=""),"",IF(A273="","Add a date",IF(C273="","Pick a category",IF(COUNTIF(Categories!$A$6:$A$30,C273)=0,"Not in Categories",IF(D273="","Add the amount","OK")))))</f>
        <v/>
      </c>
      <c r="I273" s="22">
        <f>IF(AND(G273&lt;&gt;"",G273=Dashboard!$C$4,N(D273)&gt;0),D273+ROW()/10000000,"")</f>
        <v/>
      </c>
    </row>
    <row r="274">
      <c r="A274" s="56" t="n"/>
      <c r="B274" s="54" t="n"/>
      <c r="C274" s="54" t="n"/>
      <c r="D274" s="55" t="n"/>
      <c r="E274" s="54" t="n"/>
      <c r="F274" s="54" t="n"/>
      <c r="G274" s="21">
        <f>IF(A274="","",DATE(YEAR(A274),MONTH(A274),1))</f>
        <v/>
      </c>
      <c r="H274" s="11">
        <f>IF(AND(A274="",D274=""),"",IF(A274="","Add a date",IF(C274="","Pick a category",IF(COUNTIF(Categories!$A$6:$A$30,C274)=0,"Not in Categories",IF(D274="","Add the amount","OK")))))</f>
        <v/>
      </c>
      <c r="I274" s="22">
        <f>IF(AND(G274&lt;&gt;"",G274=Dashboard!$C$4,N(D274)&gt;0),D274+ROW()/10000000,"")</f>
        <v/>
      </c>
    </row>
    <row r="275">
      <c r="A275" s="56" t="n"/>
      <c r="B275" s="54" t="n"/>
      <c r="C275" s="54" t="n"/>
      <c r="D275" s="55" t="n"/>
      <c r="E275" s="54" t="n"/>
      <c r="F275" s="54" t="n"/>
      <c r="G275" s="21">
        <f>IF(A275="","",DATE(YEAR(A275),MONTH(A275),1))</f>
        <v/>
      </c>
      <c r="H275" s="11">
        <f>IF(AND(A275="",D275=""),"",IF(A275="","Add a date",IF(C275="","Pick a category",IF(COUNTIF(Categories!$A$6:$A$30,C275)=0,"Not in Categories",IF(D275="","Add the amount","OK")))))</f>
        <v/>
      </c>
      <c r="I275" s="22">
        <f>IF(AND(G275&lt;&gt;"",G275=Dashboard!$C$4,N(D275)&gt;0),D275+ROW()/10000000,"")</f>
        <v/>
      </c>
    </row>
    <row r="276">
      <c r="A276" s="56" t="n"/>
      <c r="B276" s="54" t="n"/>
      <c r="C276" s="54" t="n"/>
      <c r="D276" s="55" t="n"/>
      <c r="E276" s="54" t="n"/>
      <c r="F276" s="54" t="n"/>
      <c r="G276" s="21">
        <f>IF(A276="","",DATE(YEAR(A276),MONTH(A276),1))</f>
        <v/>
      </c>
      <c r="H276" s="11">
        <f>IF(AND(A276="",D276=""),"",IF(A276="","Add a date",IF(C276="","Pick a category",IF(COUNTIF(Categories!$A$6:$A$30,C276)=0,"Not in Categories",IF(D276="","Add the amount","OK")))))</f>
        <v/>
      </c>
      <c r="I276" s="22">
        <f>IF(AND(G276&lt;&gt;"",G276=Dashboard!$C$4,N(D276)&gt;0),D276+ROW()/10000000,"")</f>
        <v/>
      </c>
    </row>
    <row r="277">
      <c r="A277" s="56" t="n"/>
      <c r="B277" s="54" t="n"/>
      <c r="C277" s="54" t="n"/>
      <c r="D277" s="55" t="n"/>
      <c r="E277" s="54" t="n"/>
      <c r="F277" s="54" t="n"/>
      <c r="G277" s="21">
        <f>IF(A277="","",DATE(YEAR(A277),MONTH(A277),1))</f>
        <v/>
      </c>
      <c r="H277" s="11">
        <f>IF(AND(A277="",D277=""),"",IF(A277="","Add a date",IF(C277="","Pick a category",IF(COUNTIF(Categories!$A$6:$A$30,C277)=0,"Not in Categories",IF(D277="","Add the amount","OK")))))</f>
        <v/>
      </c>
      <c r="I277" s="22">
        <f>IF(AND(G277&lt;&gt;"",G277=Dashboard!$C$4,N(D277)&gt;0),D277+ROW()/10000000,"")</f>
        <v/>
      </c>
    </row>
    <row r="278">
      <c r="A278" s="56" t="n"/>
      <c r="B278" s="54" t="n"/>
      <c r="C278" s="54" t="n"/>
      <c r="D278" s="55" t="n"/>
      <c r="E278" s="54" t="n"/>
      <c r="F278" s="54" t="n"/>
      <c r="G278" s="21">
        <f>IF(A278="","",DATE(YEAR(A278),MONTH(A278),1))</f>
        <v/>
      </c>
      <c r="H278" s="11">
        <f>IF(AND(A278="",D278=""),"",IF(A278="","Add a date",IF(C278="","Pick a category",IF(COUNTIF(Categories!$A$6:$A$30,C278)=0,"Not in Categories",IF(D278="","Add the amount","OK")))))</f>
        <v/>
      </c>
      <c r="I278" s="22">
        <f>IF(AND(G278&lt;&gt;"",G278=Dashboard!$C$4,N(D278)&gt;0),D278+ROW()/10000000,"")</f>
        <v/>
      </c>
    </row>
    <row r="279">
      <c r="A279" s="56" t="n"/>
      <c r="B279" s="54" t="n"/>
      <c r="C279" s="54" t="n"/>
      <c r="D279" s="55" t="n"/>
      <c r="E279" s="54" t="n"/>
      <c r="F279" s="54" t="n"/>
      <c r="G279" s="21">
        <f>IF(A279="","",DATE(YEAR(A279),MONTH(A279),1))</f>
        <v/>
      </c>
      <c r="H279" s="11">
        <f>IF(AND(A279="",D279=""),"",IF(A279="","Add a date",IF(C279="","Pick a category",IF(COUNTIF(Categories!$A$6:$A$30,C279)=0,"Not in Categories",IF(D279="","Add the amount","OK")))))</f>
        <v/>
      </c>
      <c r="I279" s="22">
        <f>IF(AND(G279&lt;&gt;"",G279=Dashboard!$C$4,N(D279)&gt;0),D279+ROW()/10000000,"")</f>
        <v/>
      </c>
    </row>
    <row r="280">
      <c r="A280" s="56" t="n"/>
      <c r="B280" s="54" t="n"/>
      <c r="C280" s="54" t="n"/>
      <c r="D280" s="55" t="n"/>
      <c r="E280" s="54" t="n"/>
      <c r="F280" s="54" t="n"/>
      <c r="G280" s="21">
        <f>IF(A280="","",DATE(YEAR(A280),MONTH(A280),1))</f>
        <v/>
      </c>
      <c r="H280" s="11">
        <f>IF(AND(A280="",D280=""),"",IF(A280="","Add a date",IF(C280="","Pick a category",IF(COUNTIF(Categories!$A$6:$A$30,C280)=0,"Not in Categories",IF(D280="","Add the amount","OK")))))</f>
        <v/>
      </c>
      <c r="I280" s="22">
        <f>IF(AND(G280&lt;&gt;"",G280=Dashboard!$C$4,N(D280)&gt;0),D280+ROW()/10000000,"")</f>
        <v/>
      </c>
    </row>
    <row r="281">
      <c r="A281" s="56" t="n"/>
      <c r="B281" s="54" t="n"/>
      <c r="C281" s="54" t="n"/>
      <c r="D281" s="55" t="n"/>
      <c r="E281" s="54" t="n"/>
      <c r="F281" s="54" t="n"/>
      <c r="G281" s="21">
        <f>IF(A281="","",DATE(YEAR(A281),MONTH(A281),1))</f>
        <v/>
      </c>
      <c r="H281" s="11">
        <f>IF(AND(A281="",D281=""),"",IF(A281="","Add a date",IF(C281="","Pick a category",IF(COUNTIF(Categories!$A$6:$A$30,C281)=0,"Not in Categories",IF(D281="","Add the amount","OK")))))</f>
        <v/>
      </c>
      <c r="I281" s="22">
        <f>IF(AND(G281&lt;&gt;"",G281=Dashboard!$C$4,N(D281)&gt;0),D281+ROW()/10000000,"")</f>
        <v/>
      </c>
    </row>
    <row r="282">
      <c r="A282" s="56" t="n"/>
      <c r="B282" s="54" t="n"/>
      <c r="C282" s="54" t="n"/>
      <c r="D282" s="55" t="n"/>
      <c r="E282" s="54" t="n"/>
      <c r="F282" s="54" t="n"/>
      <c r="G282" s="21">
        <f>IF(A282="","",DATE(YEAR(A282),MONTH(A282),1))</f>
        <v/>
      </c>
      <c r="H282" s="11">
        <f>IF(AND(A282="",D282=""),"",IF(A282="","Add a date",IF(C282="","Pick a category",IF(COUNTIF(Categories!$A$6:$A$30,C282)=0,"Not in Categories",IF(D282="","Add the amount","OK")))))</f>
        <v/>
      </c>
      <c r="I282" s="22">
        <f>IF(AND(G282&lt;&gt;"",G282=Dashboard!$C$4,N(D282)&gt;0),D282+ROW()/10000000,"")</f>
        <v/>
      </c>
    </row>
    <row r="283">
      <c r="A283" s="56" t="n"/>
      <c r="B283" s="54" t="n"/>
      <c r="C283" s="54" t="n"/>
      <c r="D283" s="55" t="n"/>
      <c r="E283" s="54" t="n"/>
      <c r="F283" s="54" t="n"/>
      <c r="G283" s="21">
        <f>IF(A283="","",DATE(YEAR(A283),MONTH(A283),1))</f>
        <v/>
      </c>
      <c r="H283" s="11">
        <f>IF(AND(A283="",D283=""),"",IF(A283="","Add a date",IF(C283="","Pick a category",IF(COUNTIF(Categories!$A$6:$A$30,C283)=0,"Not in Categories",IF(D283="","Add the amount","OK")))))</f>
        <v/>
      </c>
      <c r="I283" s="22">
        <f>IF(AND(G283&lt;&gt;"",G283=Dashboard!$C$4,N(D283)&gt;0),D283+ROW()/10000000,"")</f>
        <v/>
      </c>
    </row>
    <row r="284">
      <c r="A284" s="56" t="n"/>
      <c r="B284" s="54" t="n"/>
      <c r="C284" s="54" t="n"/>
      <c r="D284" s="55" t="n"/>
      <c r="E284" s="54" t="n"/>
      <c r="F284" s="54" t="n"/>
      <c r="G284" s="21">
        <f>IF(A284="","",DATE(YEAR(A284),MONTH(A284),1))</f>
        <v/>
      </c>
      <c r="H284" s="11">
        <f>IF(AND(A284="",D284=""),"",IF(A284="","Add a date",IF(C284="","Pick a category",IF(COUNTIF(Categories!$A$6:$A$30,C284)=0,"Not in Categories",IF(D284="","Add the amount","OK")))))</f>
        <v/>
      </c>
      <c r="I284" s="22">
        <f>IF(AND(G284&lt;&gt;"",G284=Dashboard!$C$4,N(D284)&gt;0),D284+ROW()/10000000,"")</f>
        <v/>
      </c>
    </row>
    <row r="285">
      <c r="A285" s="56" t="n"/>
      <c r="B285" s="54" t="n"/>
      <c r="C285" s="54" t="n"/>
      <c r="D285" s="55" t="n"/>
      <c r="E285" s="54" t="n"/>
      <c r="F285" s="54" t="n"/>
      <c r="G285" s="21">
        <f>IF(A285="","",DATE(YEAR(A285),MONTH(A285),1))</f>
        <v/>
      </c>
      <c r="H285" s="11">
        <f>IF(AND(A285="",D285=""),"",IF(A285="","Add a date",IF(C285="","Pick a category",IF(COUNTIF(Categories!$A$6:$A$30,C285)=0,"Not in Categories",IF(D285="","Add the amount","OK")))))</f>
        <v/>
      </c>
      <c r="I285" s="22">
        <f>IF(AND(G285&lt;&gt;"",G285=Dashboard!$C$4,N(D285)&gt;0),D285+ROW()/10000000,"")</f>
        <v/>
      </c>
    </row>
    <row r="286">
      <c r="A286" s="56" t="n"/>
      <c r="B286" s="54" t="n"/>
      <c r="C286" s="54" t="n"/>
      <c r="D286" s="55" t="n"/>
      <c r="E286" s="54" t="n"/>
      <c r="F286" s="54" t="n"/>
      <c r="G286" s="21">
        <f>IF(A286="","",DATE(YEAR(A286),MONTH(A286),1))</f>
        <v/>
      </c>
      <c r="H286" s="11">
        <f>IF(AND(A286="",D286=""),"",IF(A286="","Add a date",IF(C286="","Pick a category",IF(COUNTIF(Categories!$A$6:$A$30,C286)=0,"Not in Categories",IF(D286="","Add the amount","OK")))))</f>
        <v/>
      </c>
      <c r="I286" s="22">
        <f>IF(AND(G286&lt;&gt;"",G286=Dashboard!$C$4,N(D286)&gt;0),D286+ROW()/10000000,"")</f>
        <v/>
      </c>
    </row>
    <row r="287">
      <c r="A287" s="56" t="n"/>
      <c r="B287" s="54" t="n"/>
      <c r="C287" s="54" t="n"/>
      <c r="D287" s="55" t="n"/>
      <c r="E287" s="54" t="n"/>
      <c r="F287" s="54" t="n"/>
      <c r="G287" s="21">
        <f>IF(A287="","",DATE(YEAR(A287),MONTH(A287),1))</f>
        <v/>
      </c>
      <c r="H287" s="11">
        <f>IF(AND(A287="",D287=""),"",IF(A287="","Add a date",IF(C287="","Pick a category",IF(COUNTIF(Categories!$A$6:$A$30,C287)=0,"Not in Categories",IF(D287="","Add the amount","OK")))))</f>
        <v/>
      </c>
      <c r="I287" s="22">
        <f>IF(AND(G287&lt;&gt;"",G287=Dashboard!$C$4,N(D287)&gt;0),D287+ROW()/10000000,"")</f>
        <v/>
      </c>
    </row>
    <row r="288">
      <c r="A288" s="56" t="n"/>
      <c r="B288" s="54" t="n"/>
      <c r="C288" s="54" t="n"/>
      <c r="D288" s="55" t="n"/>
      <c r="E288" s="54" t="n"/>
      <c r="F288" s="54" t="n"/>
      <c r="G288" s="21">
        <f>IF(A288="","",DATE(YEAR(A288),MONTH(A288),1))</f>
        <v/>
      </c>
      <c r="H288" s="11">
        <f>IF(AND(A288="",D288=""),"",IF(A288="","Add a date",IF(C288="","Pick a category",IF(COUNTIF(Categories!$A$6:$A$30,C288)=0,"Not in Categories",IF(D288="","Add the amount","OK")))))</f>
        <v/>
      </c>
      <c r="I288" s="22">
        <f>IF(AND(G288&lt;&gt;"",G288=Dashboard!$C$4,N(D288)&gt;0),D288+ROW()/10000000,"")</f>
        <v/>
      </c>
    </row>
    <row r="289">
      <c r="A289" s="56" t="n"/>
      <c r="B289" s="54" t="n"/>
      <c r="C289" s="54" t="n"/>
      <c r="D289" s="55" t="n"/>
      <c r="E289" s="54" t="n"/>
      <c r="F289" s="54" t="n"/>
      <c r="G289" s="21">
        <f>IF(A289="","",DATE(YEAR(A289),MONTH(A289),1))</f>
        <v/>
      </c>
      <c r="H289" s="11">
        <f>IF(AND(A289="",D289=""),"",IF(A289="","Add a date",IF(C289="","Pick a category",IF(COUNTIF(Categories!$A$6:$A$30,C289)=0,"Not in Categories",IF(D289="","Add the amount","OK")))))</f>
        <v/>
      </c>
      <c r="I289" s="22">
        <f>IF(AND(G289&lt;&gt;"",G289=Dashboard!$C$4,N(D289)&gt;0),D289+ROW()/10000000,"")</f>
        <v/>
      </c>
    </row>
    <row r="290">
      <c r="A290" s="56" t="n"/>
      <c r="B290" s="54" t="n"/>
      <c r="C290" s="54" t="n"/>
      <c r="D290" s="55" t="n"/>
      <c r="E290" s="54" t="n"/>
      <c r="F290" s="54" t="n"/>
      <c r="G290" s="21">
        <f>IF(A290="","",DATE(YEAR(A290),MONTH(A290),1))</f>
        <v/>
      </c>
      <c r="H290" s="11">
        <f>IF(AND(A290="",D290=""),"",IF(A290="","Add a date",IF(C290="","Pick a category",IF(COUNTIF(Categories!$A$6:$A$30,C290)=0,"Not in Categories",IF(D290="","Add the amount","OK")))))</f>
        <v/>
      </c>
      <c r="I290" s="22">
        <f>IF(AND(G290&lt;&gt;"",G290=Dashboard!$C$4,N(D290)&gt;0),D290+ROW()/10000000,"")</f>
        <v/>
      </c>
    </row>
    <row r="291">
      <c r="A291" s="56" t="n"/>
      <c r="B291" s="54" t="n"/>
      <c r="C291" s="54" t="n"/>
      <c r="D291" s="55" t="n"/>
      <c r="E291" s="54" t="n"/>
      <c r="F291" s="54" t="n"/>
      <c r="G291" s="21">
        <f>IF(A291="","",DATE(YEAR(A291),MONTH(A291),1))</f>
        <v/>
      </c>
      <c r="H291" s="11">
        <f>IF(AND(A291="",D291=""),"",IF(A291="","Add a date",IF(C291="","Pick a category",IF(COUNTIF(Categories!$A$6:$A$30,C291)=0,"Not in Categories",IF(D291="","Add the amount","OK")))))</f>
        <v/>
      </c>
      <c r="I291" s="22">
        <f>IF(AND(G291&lt;&gt;"",G291=Dashboard!$C$4,N(D291)&gt;0),D291+ROW()/10000000,"")</f>
        <v/>
      </c>
    </row>
    <row r="292">
      <c r="A292" s="56" t="n"/>
      <c r="B292" s="54" t="n"/>
      <c r="C292" s="54" t="n"/>
      <c r="D292" s="55" t="n"/>
      <c r="E292" s="54" t="n"/>
      <c r="F292" s="54" t="n"/>
      <c r="G292" s="21">
        <f>IF(A292="","",DATE(YEAR(A292),MONTH(A292),1))</f>
        <v/>
      </c>
      <c r="H292" s="11">
        <f>IF(AND(A292="",D292=""),"",IF(A292="","Add a date",IF(C292="","Pick a category",IF(COUNTIF(Categories!$A$6:$A$30,C292)=0,"Not in Categories",IF(D292="","Add the amount","OK")))))</f>
        <v/>
      </c>
      <c r="I292" s="22">
        <f>IF(AND(G292&lt;&gt;"",G292=Dashboard!$C$4,N(D292)&gt;0),D292+ROW()/10000000,"")</f>
        <v/>
      </c>
    </row>
    <row r="293">
      <c r="A293" s="56" t="n"/>
      <c r="B293" s="54" t="n"/>
      <c r="C293" s="54" t="n"/>
      <c r="D293" s="55" t="n"/>
      <c r="E293" s="54" t="n"/>
      <c r="F293" s="54" t="n"/>
      <c r="G293" s="21">
        <f>IF(A293="","",DATE(YEAR(A293),MONTH(A293),1))</f>
        <v/>
      </c>
      <c r="H293" s="11">
        <f>IF(AND(A293="",D293=""),"",IF(A293="","Add a date",IF(C293="","Pick a category",IF(COUNTIF(Categories!$A$6:$A$30,C293)=0,"Not in Categories",IF(D293="","Add the amount","OK")))))</f>
        <v/>
      </c>
      <c r="I293" s="22">
        <f>IF(AND(G293&lt;&gt;"",G293=Dashboard!$C$4,N(D293)&gt;0),D293+ROW()/10000000,"")</f>
        <v/>
      </c>
    </row>
    <row r="294">
      <c r="A294" s="56" t="n"/>
      <c r="B294" s="54" t="n"/>
      <c r="C294" s="54" t="n"/>
      <c r="D294" s="55" t="n"/>
      <c r="E294" s="54" t="n"/>
      <c r="F294" s="54" t="n"/>
      <c r="G294" s="21">
        <f>IF(A294="","",DATE(YEAR(A294),MONTH(A294),1))</f>
        <v/>
      </c>
      <c r="H294" s="11">
        <f>IF(AND(A294="",D294=""),"",IF(A294="","Add a date",IF(C294="","Pick a category",IF(COUNTIF(Categories!$A$6:$A$30,C294)=0,"Not in Categories",IF(D294="","Add the amount","OK")))))</f>
        <v/>
      </c>
      <c r="I294" s="22">
        <f>IF(AND(G294&lt;&gt;"",G294=Dashboard!$C$4,N(D294)&gt;0),D294+ROW()/10000000,"")</f>
        <v/>
      </c>
    </row>
    <row r="295">
      <c r="A295" s="56" t="n"/>
      <c r="B295" s="54" t="n"/>
      <c r="C295" s="54" t="n"/>
      <c r="D295" s="55" t="n"/>
      <c r="E295" s="54" t="n"/>
      <c r="F295" s="54" t="n"/>
      <c r="G295" s="21">
        <f>IF(A295="","",DATE(YEAR(A295),MONTH(A295),1))</f>
        <v/>
      </c>
      <c r="H295" s="11">
        <f>IF(AND(A295="",D295=""),"",IF(A295="","Add a date",IF(C295="","Pick a category",IF(COUNTIF(Categories!$A$6:$A$30,C295)=0,"Not in Categories",IF(D295="","Add the amount","OK")))))</f>
        <v/>
      </c>
      <c r="I295" s="22">
        <f>IF(AND(G295&lt;&gt;"",G295=Dashboard!$C$4,N(D295)&gt;0),D295+ROW()/10000000,"")</f>
        <v/>
      </c>
    </row>
    <row r="296">
      <c r="A296" s="56" t="n"/>
      <c r="B296" s="54" t="n"/>
      <c r="C296" s="54" t="n"/>
      <c r="D296" s="55" t="n"/>
      <c r="E296" s="54" t="n"/>
      <c r="F296" s="54" t="n"/>
      <c r="G296" s="21">
        <f>IF(A296="","",DATE(YEAR(A296),MONTH(A296),1))</f>
        <v/>
      </c>
      <c r="H296" s="11">
        <f>IF(AND(A296="",D296=""),"",IF(A296="","Add a date",IF(C296="","Pick a category",IF(COUNTIF(Categories!$A$6:$A$30,C296)=0,"Not in Categories",IF(D296="","Add the amount","OK")))))</f>
        <v/>
      </c>
      <c r="I296" s="22">
        <f>IF(AND(G296&lt;&gt;"",G296=Dashboard!$C$4,N(D296)&gt;0),D296+ROW()/10000000,"")</f>
        <v/>
      </c>
    </row>
    <row r="297">
      <c r="A297" s="56" t="n"/>
      <c r="B297" s="54" t="n"/>
      <c r="C297" s="54" t="n"/>
      <c r="D297" s="55" t="n"/>
      <c r="E297" s="54" t="n"/>
      <c r="F297" s="54" t="n"/>
      <c r="G297" s="21">
        <f>IF(A297="","",DATE(YEAR(A297),MONTH(A297),1))</f>
        <v/>
      </c>
      <c r="H297" s="11">
        <f>IF(AND(A297="",D297=""),"",IF(A297="","Add a date",IF(C297="","Pick a category",IF(COUNTIF(Categories!$A$6:$A$30,C297)=0,"Not in Categories",IF(D297="","Add the amount","OK")))))</f>
        <v/>
      </c>
      <c r="I297" s="22">
        <f>IF(AND(G297&lt;&gt;"",G297=Dashboard!$C$4,N(D297)&gt;0),D297+ROW()/10000000,"")</f>
        <v/>
      </c>
    </row>
    <row r="298">
      <c r="A298" s="56" t="n"/>
      <c r="B298" s="54" t="n"/>
      <c r="C298" s="54" t="n"/>
      <c r="D298" s="55" t="n"/>
      <c r="E298" s="54" t="n"/>
      <c r="F298" s="54" t="n"/>
      <c r="G298" s="21">
        <f>IF(A298="","",DATE(YEAR(A298),MONTH(A298),1))</f>
        <v/>
      </c>
      <c r="H298" s="11">
        <f>IF(AND(A298="",D298=""),"",IF(A298="","Add a date",IF(C298="","Pick a category",IF(COUNTIF(Categories!$A$6:$A$30,C298)=0,"Not in Categories",IF(D298="","Add the amount","OK")))))</f>
        <v/>
      </c>
      <c r="I298" s="22">
        <f>IF(AND(G298&lt;&gt;"",G298=Dashboard!$C$4,N(D298)&gt;0),D298+ROW()/10000000,"")</f>
        <v/>
      </c>
    </row>
    <row r="299">
      <c r="A299" s="56" t="n"/>
      <c r="B299" s="54" t="n"/>
      <c r="C299" s="54" t="n"/>
      <c r="D299" s="55" t="n"/>
      <c r="E299" s="54" t="n"/>
      <c r="F299" s="54" t="n"/>
      <c r="G299" s="21">
        <f>IF(A299="","",DATE(YEAR(A299),MONTH(A299),1))</f>
        <v/>
      </c>
      <c r="H299" s="11">
        <f>IF(AND(A299="",D299=""),"",IF(A299="","Add a date",IF(C299="","Pick a category",IF(COUNTIF(Categories!$A$6:$A$30,C299)=0,"Not in Categories",IF(D299="","Add the amount","OK")))))</f>
        <v/>
      </c>
      <c r="I299" s="22">
        <f>IF(AND(G299&lt;&gt;"",G299=Dashboard!$C$4,N(D299)&gt;0),D299+ROW()/10000000,"")</f>
        <v/>
      </c>
    </row>
    <row r="300">
      <c r="A300" s="56" t="n"/>
      <c r="B300" s="54" t="n"/>
      <c r="C300" s="54" t="n"/>
      <c r="D300" s="55" t="n"/>
      <c r="E300" s="54" t="n"/>
      <c r="F300" s="54" t="n"/>
      <c r="G300" s="21">
        <f>IF(A300="","",DATE(YEAR(A300),MONTH(A300),1))</f>
        <v/>
      </c>
      <c r="H300" s="11">
        <f>IF(AND(A300="",D300=""),"",IF(A300="","Add a date",IF(C300="","Pick a category",IF(COUNTIF(Categories!$A$6:$A$30,C300)=0,"Not in Categories",IF(D300="","Add the amount","OK")))))</f>
        <v/>
      </c>
      <c r="I300" s="22">
        <f>IF(AND(G300&lt;&gt;"",G300=Dashboard!$C$4,N(D300)&gt;0),D300+ROW()/10000000,"")</f>
        <v/>
      </c>
    </row>
    <row r="301">
      <c r="A301" s="56" t="n"/>
      <c r="B301" s="54" t="n"/>
      <c r="C301" s="54" t="n"/>
      <c r="D301" s="55" t="n"/>
      <c r="E301" s="54" t="n"/>
      <c r="F301" s="54" t="n"/>
      <c r="G301" s="21">
        <f>IF(A301="","",DATE(YEAR(A301),MONTH(A301),1))</f>
        <v/>
      </c>
      <c r="H301" s="11">
        <f>IF(AND(A301="",D301=""),"",IF(A301="","Add a date",IF(C301="","Pick a category",IF(COUNTIF(Categories!$A$6:$A$30,C301)=0,"Not in Categories",IF(D301="","Add the amount","OK")))))</f>
        <v/>
      </c>
      <c r="I301" s="22">
        <f>IF(AND(G301&lt;&gt;"",G301=Dashboard!$C$4,N(D301)&gt;0),D301+ROW()/10000000,"")</f>
        <v/>
      </c>
    </row>
    <row r="302">
      <c r="A302" s="56" t="n"/>
      <c r="B302" s="54" t="n"/>
      <c r="C302" s="54" t="n"/>
      <c r="D302" s="55" t="n"/>
      <c r="E302" s="54" t="n"/>
      <c r="F302" s="54" t="n"/>
      <c r="G302" s="21">
        <f>IF(A302="","",DATE(YEAR(A302),MONTH(A302),1))</f>
        <v/>
      </c>
      <c r="H302" s="11">
        <f>IF(AND(A302="",D302=""),"",IF(A302="","Add a date",IF(C302="","Pick a category",IF(COUNTIF(Categories!$A$6:$A$30,C302)=0,"Not in Categories",IF(D302="","Add the amount","OK")))))</f>
        <v/>
      </c>
      <c r="I302" s="22">
        <f>IF(AND(G302&lt;&gt;"",G302=Dashboard!$C$4,N(D302)&gt;0),D302+ROW()/10000000,"")</f>
        <v/>
      </c>
    </row>
    <row r="303">
      <c r="A303" s="56" t="n"/>
      <c r="B303" s="54" t="n"/>
      <c r="C303" s="54" t="n"/>
      <c r="D303" s="55" t="n"/>
      <c r="E303" s="54" t="n"/>
      <c r="F303" s="54" t="n"/>
      <c r="G303" s="21">
        <f>IF(A303="","",DATE(YEAR(A303),MONTH(A303),1))</f>
        <v/>
      </c>
      <c r="H303" s="11">
        <f>IF(AND(A303="",D303=""),"",IF(A303="","Add a date",IF(C303="","Pick a category",IF(COUNTIF(Categories!$A$6:$A$30,C303)=0,"Not in Categories",IF(D303="","Add the amount","OK")))))</f>
        <v/>
      </c>
      <c r="I303" s="22">
        <f>IF(AND(G303&lt;&gt;"",G303=Dashboard!$C$4,N(D303)&gt;0),D303+ROW()/10000000,"")</f>
        <v/>
      </c>
    </row>
    <row r="304">
      <c r="A304" s="56" t="n"/>
      <c r="B304" s="54" t="n"/>
      <c r="C304" s="54" t="n"/>
      <c r="D304" s="55" t="n"/>
      <c r="E304" s="54" t="n"/>
      <c r="F304" s="54" t="n"/>
      <c r="G304" s="21">
        <f>IF(A304="","",DATE(YEAR(A304),MONTH(A304),1))</f>
        <v/>
      </c>
      <c r="H304" s="11">
        <f>IF(AND(A304="",D304=""),"",IF(A304="","Add a date",IF(C304="","Pick a category",IF(COUNTIF(Categories!$A$6:$A$30,C304)=0,"Not in Categories",IF(D304="","Add the amount","OK")))))</f>
        <v/>
      </c>
      <c r="I304" s="22">
        <f>IF(AND(G304&lt;&gt;"",G304=Dashboard!$C$4,N(D304)&gt;0),D304+ROW()/10000000,"")</f>
        <v/>
      </c>
    </row>
    <row r="305">
      <c r="A305" s="56" t="n"/>
      <c r="B305" s="54" t="n"/>
      <c r="C305" s="54" t="n"/>
      <c r="D305" s="55" t="n"/>
      <c r="E305" s="54" t="n"/>
      <c r="F305" s="54" t="n"/>
      <c r="G305" s="21">
        <f>IF(A305="","",DATE(YEAR(A305),MONTH(A305),1))</f>
        <v/>
      </c>
      <c r="H305" s="11">
        <f>IF(AND(A305="",D305=""),"",IF(A305="","Add a date",IF(C305="","Pick a category",IF(COUNTIF(Categories!$A$6:$A$30,C305)=0,"Not in Categories",IF(D305="","Add the amount","OK")))))</f>
        <v/>
      </c>
      <c r="I305" s="22">
        <f>IF(AND(G305&lt;&gt;"",G305=Dashboard!$C$4,N(D305)&gt;0),D305+ROW()/10000000,"")</f>
        <v/>
      </c>
    </row>
    <row r="306">
      <c r="A306" s="56" t="n"/>
      <c r="B306" s="54" t="n"/>
      <c r="C306" s="54" t="n"/>
      <c r="D306" s="55" t="n"/>
      <c r="E306" s="54" t="n"/>
      <c r="F306" s="54" t="n"/>
      <c r="G306" s="21">
        <f>IF(A306="","",DATE(YEAR(A306),MONTH(A306),1))</f>
        <v/>
      </c>
      <c r="H306" s="11">
        <f>IF(AND(A306="",D306=""),"",IF(A306="","Add a date",IF(C306="","Pick a category",IF(COUNTIF(Categories!$A$6:$A$30,C306)=0,"Not in Categories",IF(D306="","Add the amount","OK")))))</f>
        <v/>
      </c>
      <c r="I306" s="22">
        <f>IF(AND(G306&lt;&gt;"",G306=Dashboard!$C$4,N(D306)&gt;0),D306+ROW()/10000000,"")</f>
        <v/>
      </c>
    </row>
    <row r="307">
      <c r="A307" s="56" t="n"/>
      <c r="B307" s="54" t="n"/>
      <c r="C307" s="54" t="n"/>
      <c r="D307" s="55" t="n"/>
      <c r="E307" s="54" t="n"/>
      <c r="F307" s="54" t="n"/>
      <c r="G307" s="21">
        <f>IF(A307="","",DATE(YEAR(A307),MONTH(A307),1))</f>
        <v/>
      </c>
      <c r="H307" s="11">
        <f>IF(AND(A307="",D307=""),"",IF(A307="","Add a date",IF(C307="","Pick a category",IF(COUNTIF(Categories!$A$6:$A$30,C307)=0,"Not in Categories",IF(D307="","Add the amount","OK")))))</f>
        <v/>
      </c>
      <c r="I307" s="22">
        <f>IF(AND(G307&lt;&gt;"",G307=Dashboard!$C$4,N(D307)&gt;0),D307+ROW()/10000000,"")</f>
        <v/>
      </c>
    </row>
    <row r="308">
      <c r="A308" s="56" t="n"/>
      <c r="B308" s="54" t="n"/>
      <c r="C308" s="54" t="n"/>
      <c r="D308" s="55" t="n"/>
      <c r="E308" s="54" t="n"/>
      <c r="F308" s="54" t="n"/>
      <c r="G308" s="21">
        <f>IF(A308="","",DATE(YEAR(A308),MONTH(A308),1))</f>
        <v/>
      </c>
      <c r="H308" s="11">
        <f>IF(AND(A308="",D308=""),"",IF(A308="","Add a date",IF(C308="","Pick a category",IF(COUNTIF(Categories!$A$6:$A$30,C308)=0,"Not in Categories",IF(D308="","Add the amount","OK")))))</f>
        <v/>
      </c>
      <c r="I308" s="22">
        <f>IF(AND(G308&lt;&gt;"",G308=Dashboard!$C$4,N(D308)&gt;0),D308+ROW()/10000000,"")</f>
        <v/>
      </c>
    </row>
    <row r="309">
      <c r="A309" s="56" t="n"/>
      <c r="B309" s="54" t="n"/>
      <c r="C309" s="54" t="n"/>
      <c r="D309" s="55" t="n"/>
      <c r="E309" s="54" t="n"/>
      <c r="F309" s="54" t="n"/>
      <c r="G309" s="21">
        <f>IF(A309="","",DATE(YEAR(A309),MONTH(A309),1))</f>
        <v/>
      </c>
      <c r="H309" s="11">
        <f>IF(AND(A309="",D309=""),"",IF(A309="","Add a date",IF(C309="","Pick a category",IF(COUNTIF(Categories!$A$6:$A$30,C309)=0,"Not in Categories",IF(D309="","Add the amount","OK")))))</f>
        <v/>
      </c>
      <c r="I309" s="22">
        <f>IF(AND(G309&lt;&gt;"",G309=Dashboard!$C$4,N(D309)&gt;0),D309+ROW()/10000000,"")</f>
        <v/>
      </c>
    </row>
    <row r="310">
      <c r="A310" s="56" t="n"/>
      <c r="B310" s="54" t="n"/>
      <c r="C310" s="54" t="n"/>
      <c r="D310" s="55" t="n"/>
      <c r="E310" s="54" t="n"/>
      <c r="F310" s="54" t="n"/>
      <c r="G310" s="21">
        <f>IF(A310="","",DATE(YEAR(A310),MONTH(A310),1))</f>
        <v/>
      </c>
      <c r="H310" s="11">
        <f>IF(AND(A310="",D310=""),"",IF(A310="","Add a date",IF(C310="","Pick a category",IF(COUNTIF(Categories!$A$6:$A$30,C310)=0,"Not in Categories",IF(D310="","Add the amount","OK")))))</f>
        <v/>
      </c>
      <c r="I310" s="22">
        <f>IF(AND(G310&lt;&gt;"",G310=Dashboard!$C$4,N(D310)&gt;0),D310+ROW()/10000000,"")</f>
        <v/>
      </c>
    </row>
    <row r="311">
      <c r="A311" s="56" t="n"/>
      <c r="B311" s="54" t="n"/>
      <c r="C311" s="54" t="n"/>
      <c r="D311" s="55" t="n"/>
      <c r="E311" s="54" t="n"/>
      <c r="F311" s="54" t="n"/>
      <c r="G311" s="21">
        <f>IF(A311="","",DATE(YEAR(A311),MONTH(A311),1))</f>
        <v/>
      </c>
      <c r="H311" s="11">
        <f>IF(AND(A311="",D311=""),"",IF(A311="","Add a date",IF(C311="","Pick a category",IF(COUNTIF(Categories!$A$6:$A$30,C311)=0,"Not in Categories",IF(D311="","Add the amount","OK")))))</f>
        <v/>
      </c>
      <c r="I311" s="22">
        <f>IF(AND(G311&lt;&gt;"",G311=Dashboard!$C$4,N(D311)&gt;0),D311+ROW()/10000000,"")</f>
        <v/>
      </c>
    </row>
    <row r="312">
      <c r="A312" s="56" t="n"/>
      <c r="B312" s="54" t="n"/>
      <c r="C312" s="54" t="n"/>
      <c r="D312" s="55" t="n"/>
      <c r="E312" s="54" t="n"/>
      <c r="F312" s="54" t="n"/>
      <c r="G312" s="21">
        <f>IF(A312="","",DATE(YEAR(A312),MONTH(A312),1))</f>
        <v/>
      </c>
      <c r="H312" s="11">
        <f>IF(AND(A312="",D312=""),"",IF(A312="","Add a date",IF(C312="","Pick a category",IF(COUNTIF(Categories!$A$6:$A$30,C312)=0,"Not in Categories",IF(D312="","Add the amount","OK")))))</f>
        <v/>
      </c>
      <c r="I312" s="22">
        <f>IF(AND(G312&lt;&gt;"",G312=Dashboard!$C$4,N(D312)&gt;0),D312+ROW()/10000000,"")</f>
        <v/>
      </c>
    </row>
    <row r="313">
      <c r="A313" s="56" t="n"/>
      <c r="B313" s="54" t="n"/>
      <c r="C313" s="54" t="n"/>
      <c r="D313" s="55" t="n"/>
      <c r="E313" s="54" t="n"/>
      <c r="F313" s="54" t="n"/>
      <c r="G313" s="21">
        <f>IF(A313="","",DATE(YEAR(A313),MONTH(A313),1))</f>
        <v/>
      </c>
      <c r="H313" s="11">
        <f>IF(AND(A313="",D313=""),"",IF(A313="","Add a date",IF(C313="","Pick a category",IF(COUNTIF(Categories!$A$6:$A$30,C313)=0,"Not in Categories",IF(D313="","Add the amount","OK")))))</f>
        <v/>
      </c>
      <c r="I313" s="22">
        <f>IF(AND(G313&lt;&gt;"",G313=Dashboard!$C$4,N(D313)&gt;0),D313+ROW()/10000000,"")</f>
        <v/>
      </c>
    </row>
    <row r="314">
      <c r="A314" s="56" t="n"/>
      <c r="B314" s="54" t="n"/>
      <c r="C314" s="54" t="n"/>
      <c r="D314" s="55" t="n"/>
      <c r="E314" s="54" t="n"/>
      <c r="F314" s="54" t="n"/>
      <c r="G314" s="21">
        <f>IF(A314="","",DATE(YEAR(A314),MONTH(A314),1))</f>
        <v/>
      </c>
      <c r="H314" s="11">
        <f>IF(AND(A314="",D314=""),"",IF(A314="","Add a date",IF(C314="","Pick a category",IF(COUNTIF(Categories!$A$6:$A$30,C314)=0,"Not in Categories",IF(D314="","Add the amount","OK")))))</f>
        <v/>
      </c>
      <c r="I314" s="22">
        <f>IF(AND(G314&lt;&gt;"",G314=Dashboard!$C$4,N(D314)&gt;0),D314+ROW()/10000000,"")</f>
        <v/>
      </c>
    </row>
    <row r="315">
      <c r="A315" s="56" t="n"/>
      <c r="B315" s="54" t="n"/>
      <c r="C315" s="54" t="n"/>
      <c r="D315" s="55" t="n"/>
      <c r="E315" s="54" t="n"/>
      <c r="F315" s="54" t="n"/>
      <c r="G315" s="21">
        <f>IF(A315="","",DATE(YEAR(A315),MONTH(A315),1))</f>
        <v/>
      </c>
      <c r="H315" s="11">
        <f>IF(AND(A315="",D315=""),"",IF(A315="","Add a date",IF(C315="","Pick a category",IF(COUNTIF(Categories!$A$6:$A$30,C315)=0,"Not in Categories",IF(D315="","Add the amount","OK")))))</f>
        <v/>
      </c>
      <c r="I315" s="22">
        <f>IF(AND(G315&lt;&gt;"",G315=Dashboard!$C$4,N(D315)&gt;0),D315+ROW()/10000000,"")</f>
        <v/>
      </c>
    </row>
    <row r="316">
      <c r="A316" s="56" t="n"/>
      <c r="B316" s="54" t="n"/>
      <c r="C316" s="54" t="n"/>
      <c r="D316" s="55" t="n"/>
      <c r="E316" s="54" t="n"/>
      <c r="F316" s="54" t="n"/>
      <c r="G316" s="21">
        <f>IF(A316="","",DATE(YEAR(A316),MONTH(A316),1))</f>
        <v/>
      </c>
      <c r="H316" s="11">
        <f>IF(AND(A316="",D316=""),"",IF(A316="","Add a date",IF(C316="","Pick a category",IF(COUNTIF(Categories!$A$6:$A$30,C316)=0,"Not in Categories",IF(D316="","Add the amount","OK")))))</f>
        <v/>
      </c>
      <c r="I316" s="22">
        <f>IF(AND(G316&lt;&gt;"",G316=Dashboard!$C$4,N(D316)&gt;0),D316+ROW()/10000000,"")</f>
        <v/>
      </c>
    </row>
    <row r="317">
      <c r="A317" s="56" t="n"/>
      <c r="B317" s="54" t="n"/>
      <c r="C317" s="54" t="n"/>
      <c r="D317" s="55" t="n"/>
      <c r="E317" s="54" t="n"/>
      <c r="F317" s="54" t="n"/>
      <c r="G317" s="21">
        <f>IF(A317="","",DATE(YEAR(A317),MONTH(A317),1))</f>
        <v/>
      </c>
      <c r="H317" s="11">
        <f>IF(AND(A317="",D317=""),"",IF(A317="","Add a date",IF(C317="","Pick a category",IF(COUNTIF(Categories!$A$6:$A$30,C317)=0,"Not in Categories",IF(D317="","Add the amount","OK")))))</f>
        <v/>
      </c>
      <c r="I317" s="22">
        <f>IF(AND(G317&lt;&gt;"",G317=Dashboard!$C$4,N(D317)&gt;0),D317+ROW()/10000000,"")</f>
        <v/>
      </c>
    </row>
    <row r="318">
      <c r="A318" s="56" t="n"/>
      <c r="B318" s="54" t="n"/>
      <c r="C318" s="54" t="n"/>
      <c r="D318" s="55" t="n"/>
      <c r="E318" s="54" t="n"/>
      <c r="F318" s="54" t="n"/>
      <c r="G318" s="21">
        <f>IF(A318="","",DATE(YEAR(A318),MONTH(A318),1))</f>
        <v/>
      </c>
      <c r="H318" s="11">
        <f>IF(AND(A318="",D318=""),"",IF(A318="","Add a date",IF(C318="","Pick a category",IF(COUNTIF(Categories!$A$6:$A$30,C318)=0,"Not in Categories",IF(D318="","Add the amount","OK")))))</f>
        <v/>
      </c>
      <c r="I318" s="22">
        <f>IF(AND(G318&lt;&gt;"",G318=Dashboard!$C$4,N(D318)&gt;0),D318+ROW()/10000000,"")</f>
        <v/>
      </c>
    </row>
    <row r="319">
      <c r="A319" s="56" t="n"/>
      <c r="B319" s="54" t="n"/>
      <c r="C319" s="54" t="n"/>
      <c r="D319" s="55" t="n"/>
      <c r="E319" s="54" t="n"/>
      <c r="F319" s="54" t="n"/>
      <c r="G319" s="21">
        <f>IF(A319="","",DATE(YEAR(A319),MONTH(A319),1))</f>
        <v/>
      </c>
      <c r="H319" s="11">
        <f>IF(AND(A319="",D319=""),"",IF(A319="","Add a date",IF(C319="","Pick a category",IF(COUNTIF(Categories!$A$6:$A$30,C319)=0,"Not in Categories",IF(D319="","Add the amount","OK")))))</f>
        <v/>
      </c>
      <c r="I319" s="22">
        <f>IF(AND(G319&lt;&gt;"",G319=Dashboard!$C$4,N(D319)&gt;0),D319+ROW()/10000000,"")</f>
        <v/>
      </c>
    </row>
    <row r="320">
      <c r="A320" s="56" t="n"/>
      <c r="B320" s="54" t="n"/>
      <c r="C320" s="54" t="n"/>
      <c r="D320" s="55" t="n"/>
      <c r="E320" s="54" t="n"/>
      <c r="F320" s="54" t="n"/>
      <c r="G320" s="21">
        <f>IF(A320="","",DATE(YEAR(A320),MONTH(A320),1))</f>
        <v/>
      </c>
      <c r="H320" s="11">
        <f>IF(AND(A320="",D320=""),"",IF(A320="","Add a date",IF(C320="","Pick a category",IF(COUNTIF(Categories!$A$6:$A$30,C320)=0,"Not in Categories",IF(D320="","Add the amount","OK")))))</f>
        <v/>
      </c>
      <c r="I320" s="22">
        <f>IF(AND(G320&lt;&gt;"",G320=Dashboard!$C$4,N(D320)&gt;0),D320+ROW()/10000000,"")</f>
        <v/>
      </c>
    </row>
    <row r="321">
      <c r="A321" s="56" t="n"/>
      <c r="B321" s="54" t="n"/>
      <c r="C321" s="54" t="n"/>
      <c r="D321" s="55" t="n"/>
      <c r="E321" s="54" t="n"/>
      <c r="F321" s="54" t="n"/>
      <c r="G321" s="21">
        <f>IF(A321="","",DATE(YEAR(A321),MONTH(A321),1))</f>
        <v/>
      </c>
      <c r="H321" s="11">
        <f>IF(AND(A321="",D321=""),"",IF(A321="","Add a date",IF(C321="","Pick a category",IF(COUNTIF(Categories!$A$6:$A$30,C321)=0,"Not in Categories",IF(D321="","Add the amount","OK")))))</f>
        <v/>
      </c>
      <c r="I321" s="22">
        <f>IF(AND(G321&lt;&gt;"",G321=Dashboard!$C$4,N(D321)&gt;0),D321+ROW()/10000000,"")</f>
        <v/>
      </c>
    </row>
    <row r="322">
      <c r="A322" s="56" t="n"/>
      <c r="B322" s="54" t="n"/>
      <c r="C322" s="54" t="n"/>
      <c r="D322" s="55" t="n"/>
      <c r="E322" s="54" t="n"/>
      <c r="F322" s="54" t="n"/>
      <c r="G322" s="21">
        <f>IF(A322="","",DATE(YEAR(A322),MONTH(A322),1))</f>
        <v/>
      </c>
      <c r="H322" s="11">
        <f>IF(AND(A322="",D322=""),"",IF(A322="","Add a date",IF(C322="","Pick a category",IF(COUNTIF(Categories!$A$6:$A$30,C322)=0,"Not in Categories",IF(D322="","Add the amount","OK")))))</f>
        <v/>
      </c>
      <c r="I322" s="22">
        <f>IF(AND(G322&lt;&gt;"",G322=Dashboard!$C$4,N(D322)&gt;0),D322+ROW()/10000000,"")</f>
        <v/>
      </c>
    </row>
    <row r="323">
      <c r="A323" s="56" t="n"/>
      <c r="B323" s="54" t="n"/>
      <c r="C323" s="54" t="n"/>
      <c r="D323" s="55" t="n"/>
      <c r="E323" s="54" t="n"/>
      <c r="F323" s="54" t="n"/>
      <c r="G323" s="21">
        <f>IF(A323="","",DATE(YEAR(A323),MONTH(A323),1))</f>
        <v/>
      </c>
      <c r="H323" s="11">
        <f>IF(AND(A323="",D323=""),"",IF(A323="","Add a date",IF(C323="","Pick a category",IF(COUNTIF(Categories!$A$6:$A$30,C323)=0,"Not in Categories",IF(D323="","Add the amount","OK")))))</f>
        <v/>
      </c>
      <c r="I323" s="22">
        <f>IF(AND(G323&lt;&gt;"",G323=Dashboard!$C$4,N(D323)&gt;0),D323+ROW()/10000000,"")</f>
        <v/>
      </c>
    </row>
    <row r="324">
      <c r="A324" s="56" t="n"/>
      <c r="B324" s="54" t="n"/>
      <c r="C324" s="54" t="n"/>
      <c r="D324" s="55" t="n"/>
      <c r="E324" s="54" t="n"/>
      <c r="F324" s="54" t="n"/>
      <c r="G324" s="21">
        <f>IF(A324="","",DATE(YEAR(A324),MONTH(A324),1))</f>
        <v/>
      </c>
      <c r="H324" s="11">
        <f>IF(AND(A324="",D324=""),"",IF(A324="","Add a date",IF(C324="","Pick a category",IF(COUNTIF(Categories!$A$6:$A$30,C324)=0,"Not in Categories",IF(D324="","Add the amount","OK")))))</f>
        <v/>
      </c>
      <c r="I324" s="22">
        <f>IF(AND(G324&lt;&gt;"",G324=Dashboard!$C$4,N(D324)&gt;0),D324+ROW()/10000000,"")</f>
        <v/>
      </c>
    </row>
    <row r="325">
      <c r="A325" s="56" t="n"/>
      <c r="B325" s="54" t="n"/>
      <c r="C325" s="54" t="n"/>
      <c r="D325" s="55" t="n"/>
      <c r="E325" s="54" t="n"/>
      <c r="F325" s="54" t="n"/>
      <c r="G325" s="21">
        <f>IF(A325="","",DATE(YEAR(A325),MONTH(A325),1))</f>
        <v/>
      </c>
      <c r="H325" s="11">
        <f>IF(AND(A325="",D325=""),"",IF(A325="","Add a date",IF(C325="","Pick a category",IF(COUNTIF(Categories!$A$6:$A$30,C325)=0,"Not in Categories",IF(D325="","Add the amount","OK")))))</f>
        <v/>
      </c>
      <c r="I325" s="22">
        <f>IF(AND(G325&lt;&gt;"",G325=Dashboard!$C$4,N(D325)&gt;0),D325+ROW()/10000000,"")</f>
        <v/>
      </c>
    </row>
    <row r="326">
      <c r="A326" s="56" t="n"/>
      <c r="B326" s="54" t="n"/>
      <c r="C326" s="54" t="n"/>
      <c r="D326" s="55" t="n"/>
      <c r="E326" s="54" t="n"/>
      <c r="F326" s="54" t="n"/>
      <c r="G326" s="21">
        <f>IF(A326="","",DATE(YEAR(A326),MONTH(A326),1))</f>
        <v/>
      </c>
      <c r="H326" s="11">
        <f>IF(AND(A326="",D326=""),"",IF(A326="","Add a date",IF(C326="","Pick a category",IF(COUNTIF(Categories!$A$6:$A$30,C326)=0,"Not in Categories",IF(D326="","Add the amount","OK")))))</f>
        <v/>
      </c>
      <c r="I326" s="22">
        <f>IF(AND(G326&lt;&gt;"",G326=Dashboard!$C$4,N(D326)&gt;0),D326+ROW()/10000000,"")</f>
        <v/>
      </c>
    </row>
    <row r="327">
      <c r="A327" s="56" t="n"/>
      <c r="B327" s="54" t="n"/>
      <c r="C327" s="54" t="n"/>
      <c r="D327" s="55" t="n"/>
      <c r="E327" s="54" t="n"/>
      <c r="F327" s="54" t="n"/>
      <c r="G327" s="21">
        <f>IF(A327="","",DATE(YEAR(A327),MONTH(A327),1))</f>
        <v/>
      </c>
      <c r="H327" s="11">
        <f>IF(AND(A327="",D327=""),"",IF(A327="","Add a date",IF(C327="","Pick a category",IF(COUNTIF(Categories!$A$6:$A$30,C327)=0,"Not in Categories",IF(D327="","Add the amount","OK")))))</f>
        <v/>
      </c>
      <c r="I327" s="22">
        <f>IF(AND(G327&lt;&gt;"",G327=Dashboard!$C$4,N(D327)&gt;0),D327+ROW()/10000000,"")</f>
        <v/>
      </c>
    </row>
    <row r="328">
      <c r="A328" s="56" t="n"/>
      <c r="B328" s="54" t="n"/>
      <c r="C328" s="54" t="n"/>
      <c r="D328" s="55" t="n"/>
      <c r="E328" s="54" t="n"/>
      <c r="F328" s="54" t="n"/>
      <c r="G328" s="21">
        <f>IF(A328="","",DATE(YEAR(A328),MONTH(A328),1))</f>
        <v/>
      </c>
      <c r="H328" s="11">
        <f>IF(AND(A328="",D328=""),"",IF(A328="","Add a date",IF(C328="","Pick a category",IF(COUNTIF(Categories!$A$6:$A$30,C328)=0,"Not in Categories",IF(D328="","Add the amount","OK")))))</f>
        <v/>
      </c>
      <c r="I328" s="22">
        <f>IF(AND(G328&lt;&gt;"",G328=Dashboard!$C$4,N(D328)&gt;0),D328+ROW()/10000000,"")</f>
        <v/>
      </c>
    </row>
    <row r="329">
      <c r="A329" s="56" t="n"/>
      <c r="B329" s="54" t="n"/>
      <c r="C329" s="54" t="n"/>
      <c r="D329" s="55" t="n"/>
      <c r="E329" s="54" t="n"/>
      <c r="F329" s="54" t="n"/>
      <c r="G329" s="21">
        <f>IF(A329="","",DATE(YEAR(A329),MONTH(A329),1))</f>
        <v/>
      </c>
      <c r="H329" s="11">
        <f>IF(AND(A329="",D329=""),"",IF(A329="","Add a date",IF(C329="","Pick a category",IF(COUNTIF(Categories!$A$6:$A$30,C329)=0,"Not in Categories",IF(D329="","Add the amount","OK")))))</f>
        <v/>
      </c>
      <c r="I329" s="22">
        <f>IF(AND(G329&lt;&gt;"",G329=Dashboard!$C$4,N(D329)&gt;0),D329+ROW()/10000000,"")</f>
        <v/>
      </c>
    </row>
    <row r="330">
      <c r="A330" s="56" t="n"/>
      <c r="B330" s="54" t="n"/>
      <c r="C330" s="54" t="n"/>
      <c r="D330" s="55" t="n"/>
      <c r="E330" s="54" t="n"/>
      <c r="F330" s="54" t="n"/>
      <c r="G330" s="21">
        <f>IF(A330="","",DATE(YEAR(A330),MONTH(A330),1))</f>
        <v/>
      </c>
      <c r="H330" s="11">
        <f>IF(AND(A330="",D330=""),"",IF(A330="","Add a date",IF(C330="","Pick a category",IF(COUNTIF(Categories!$A$6:$A$30,C330)=0,"Not in Categories",IF(D330="","Add the amount","OK")))))</f>
        <v/>
      </c>
      <c r="I330" s="22">
        <f>IF(AND(G330&lt;&gt;"",G330=Dashboard!$C$4,N(D330)&gt;0),D330+ROW()/10000000,"")</f>
        <v/>
      </c>
    </row>
    <row r="331">
      <c r="A331" s="56" t="n"/>
      <c r="B331" s="54" t="n"/>
      <c r="C331" s="54" t="n"/>
      <c r="D331" s="55" t="n"/>
      <c r="E331" s="54" t="n"/>
      <c r="F331" s="54" t="n"/>
      <c r="G331" s="21">
        <f>IF(A331="","",DATE(YEAR(A331),MONTH(A331),1))</f>
        <v/>
      </c>
      <c r="H331" s="11">
        <f>IF(AND(A331="",D331=""),"",IF(A331="","Add a date",IF(C331="","Pick a category",IF(COUNTIF(Categories!$A$6:$A$30,C331)=0,"Not in Categories",IF(D331="","Add the amount","OK")))))</f>
        <v/>
      </c>
      <c r="I331" s="22">
        <f>IF(AND(G331&lt;&gt;"",G331=Dashboard!$C$4,N(D331)&gt;0),D331+ROW()/10000000,"")</f>
        <v/>
      </c>
    </row>
    <row r="332">
      <c r="A332" s="56" t="n"/>
      <c r="B332" s="54" t="n"/>
      <c r="C332" s="54" t="n"/>
      <c r="D332" s="55" t="n"/>
      <c r="E332" s="54" t="n"/>
      <c r="F332" s="54" t="n"/>
      <c r="G332" s="21">
        <f>IF(A332="","",DATE(YEAR(A332),MONTH(A332),1))</f>
        <v/>
      </c>
      <c r="H332" s="11">
        <f>IF(AND(A332="",D332=""),"",IF(A332="","Add a date",IF(C332="","Pick a category",IF(COUNTIF(Categories!$A$6:$A$30,C332)=0,"Not in Categories",IF(D332="","Add the amount","OK")))))</f>
        <v/>
      </c>
      <c r="I332" s="22">
        <f>IF(AND(G332&lt;&gt;"",G332=Dashboard!$C$4,N(D332)&gt;0),D332+ROW()/10000000,"")</f>
        <v/>
      </c>
    </row>
    <row r="333">
      <c r="A333" s="56" t="n"/>
      <c r="B333" s="54" t="n"/>
      <c r="C333" s="54" t="n"/>
      <c r="D333" s="55" t="n"/>
      <c r="E333" s="54" t="n"/>
      <c r="F333" s="54" t="n"/>
      <c r="G333" s="21">
        <f>IF(A333="","",DATE(YEAR(A333),MONTH(A333),1))</f>
        <v/>
      </c>
      <c r="H333" s="11">
        <f>IF(AND(A333="",D333=""),"",IF(A333="","Add a date",IF(C333="","Pick a category",IF(COUNTIF(Categories!$A$6:$A$30,C333)=0,"Not in Categories",IF(D333="","Add the amount","OK")))))</f>
        <v/>
      </c>
      <c r="I333" s="22">
        <f>IF(AND(G333&lt;&gt;"",G333=Dashboard!$C$4,N(D333)&gt;0),D333+ROW()/10000000,"")</f>
        <v/>
      </c>
    </row>
    <row r="334">
      <c r="A334" s="56" t="n"/>
      <c r="B334" s="54" t="n"/>
      <c r="C334" s="54" t="n"/>
      <c r="D334" s="55" t="n"/>
      <c r="E334" s="54" t="n"/>
      <c r="F334" s="54" t="n"/>
      <c r="G334" s="21">
        <f>IF(A334="","",DATE(YEAR(A334),MONTH(A334),1))</f>
        <v/>
      </c>
      <c r="H334" s="11">
        <f>IF(AND(A334="",D334=""),"",IF(A334="","Add a date",IF(C334="","Pick a category",IF(COUNTIF(Categories!$A$6:$A$30,C334)=0,"Not in Categories",IF(D334="","Add the amount","OK")))))</f>
        <v/>
      </c>
      <c r="I334" s="22">
        <f>IF(AND(G334&lt;&gt;"",G334=Dashboard!$C$4,N(D334)&gt;0),D334+ROW()/10000000,"")</f>
        <v/>
      </c>
    </row>
    <row r="335">
      <c r="A335" s="56" t="n"/>
      <c r="B335" s="54" t="n"/>
      <c r="C335" s="54" t="n"/>
      <c r="D335" s="55" t="n"/>
      <c r="E335" s="54" t="n"/>
      <c r="F335" s="54" t="n"/>
      <c r="G335" s="21">
        <f>IF(A335="","",DATE(YEAR(A335),MONTH(A335),1))</f>
        <v/>
      </c>
      <c r="H335" s="11">
        <f>IF(AND(A335="",D335=""),"",IF(A335="","Add a date",IF(C335="","Pick a category",IF(COUNTIF(Categories!$A$6:$A$30,C335)=0,"Not in Categories",IF(D335="","Add the amount","OK")))))</f>
        <v/>
      </c>
      <c r="I335" s="22">
        <f>IF(AND(G335&lt;&gt;"",G335=Dashboard!$C$4,N(D335)&gt;0),D335+ROW()/10000000,"")</f>
        <v/>
      </c>
    </row>
    <row r="336">
      <c r="A336" s="56" t="n"/>
      <c r="B336" s="54" t="n"/>
      <c r="C336" s="54" t="n"/>
      <c r="D336" s="55" t="n"/>
      <c r="E336" s="54" t="n"/>
      <c r="F336" s="54" t="n"/>
      <c r="G336" s="21">
        <f>IF(A336="","",DATE(YEAR(A336),MONTH(A336),1))</f>
        <v/>
      </c>
      <c r="H336" s="11">
        <f>IF(AND(A336="",D336=""),"",IF(A336="","Add a date",IF(C336="","Pick a category",IF(COUNTIF(Categories!$A$6:$A$30,C336)=0,"Not in Categories",IF(D336="","Add the amount","OK")))))</f>
        <v/>
      </c>
      <c r="I336" s="22">
        <f>IF(AND(G336&lt;&gt;"",G336=Dashboard!$C$4,N(D336)&gt;0),D336+ROW()/10000000,"")</f>
        <v/>
      </c>
    </row>
    <row r="337">
      <c r="A337" s="56" t="n"/>
      <c r="B337" s="54" t="n"/>
      <c r="C337" s="54" t="n"/>
      <c r="D337" s="55" t="n"/>
      <c r="E337" s="54" t="n"/>
      <c r="F337" s="54" t="n"/>
      <c r="G337" s="21">
        <f>IF(A337="","",DATE(YEAR(A337),MONTH(A337),1))</f>
        <v/>
      </c>
      <c r="H337" s="11">
        <f>IF(AND(A337="",D337=""),"",IF(A337="","Add a date",IF(C337="","Pick a category",IF(COUNTIF(Categories!$A$6:$A$30,C337)=0,"Not in Categories",IF(D337="","Add the amount","OK")))))</f>
        <v/>
      </c>
      <c r="I337" s="22">
        <f>IF(AND(G337&lt;&gt;"",G337=Dashboard!$C$4,N(D337)&gt;0),D337+ROW()/10000000,"")</f>
        <v/>
      </c>
    </row>
    <row r="338">
      <c r="A338" s="56" t="n"/>
      <c r="B338" s="54" t="n"/>
      <c r="C338" s="54" t="n"/>
      <c r="D338" s="55" t="n"/>
      <c r="E338" s="54" t="n"/>
      <c r="F338" s="54" t="n"/>
      <c r="G338" s="21">
        <f>IF(A338="","",DATE(YEAR(A338),MONTH(A338),1))</f>
        <v/>
      </c>
      <c r="H338" s="11">
        <f>IF(AND(A338="",D338=""),"",IF(A338="","Add a date",IF(C338="","Pick a category",IF(COUNTIF(Categories!$A$6:$A$30,C338)=0,"Not in Categories",IF(D338="","Add the amount","OK")))))</f>
        <v/>
      </c>
      <c r="I338" s="22">
        <f>IF(AND(G338&lt;&gt;"",G338=Dashboard!$C$4,N(D338)&gt;0),D338+ROW()/10000000,"")</f>
        <v/>
      </c>
    </row>
    <row r="339">
      <c r="A339" s="56" t="n"/>
      <c r="B339" s="54" t="n"/>
      <c r="C339" s="54" t="n"/>
      <c r="D339" s="55" t="n"/>
      <c r="E339" s="54" t="n"/>
      <c r="F339" s="54" t="n"/>
      <c r="G339" s="21">
        <f>IF(A339="","",DATE(YEAR(A339),MONTH(A339),1))</f>
        <v/>
      </c>
      <c r="H339" s="11">
        <f>IF(AND(A339="",D339=""),"",IF(A339="","Add a date",IF(C339="","Pick a category",IF(COUNTIF(Categories!$A$6:$A$30,C339)=0,"Not in Categories",IF(D339="","Add the amount","OK")))))</f>
        <v/>
      </c>
      <c r="I339" s="22">
        <f>IF(AND(G339&lt;&gt;"",G339=Dashboard!$C$4,N(D339)&gt;0),D339+ROW()/10000000,"")</f>
        <v/>
      </c>
    </row>
    <row r="340">
      <c r="A340" s="56" t="n"/>
      <c r="B340" s="54" t="n"/>
      <c r="C340" s="54" t="n"/>
      <c r="D340" s="55" t="n"/>
      <c r="E340" s="54" t="n"/>
      <c r="F340" s="54" t="n"/>
      <c r="G340" s="21">
        <f>IF(A340="","",DATE(YEAR(A340),MONTH(A340),1))</f>
        <v/>
      </c>
      <c r="H340" s="11">
        <f>IF(AND(A340="",D340=""),"",IF(A340="","Add a date",IF(C340="","Pick a category",IF(COUNTIF(Categories!$A$6:$A$30,C340)=0,"Not in Categories",IF(D340="","Add the amount","OK")))))</f>
        <v/>
      </c>
      <c r="I340" s="22">
        <f>IF(AND(G340&lt;&gt;"",G340=Dashboard!$C$4,N(D340)&gt;0),D340+ROW()/10000000,"")</f>
        <v/>
      </c>
    </row>
    <row r="341">
      <c r="A341" s="56" t="n"/>
      <c r="B341" s="54" t="n"/>
      <c r="C341" s="54" t="n"/>
      <c r="D341" s="55" t="n"/>
      <c r="E341" s="54" t="n"/>
      <c r="F341" s="54" t="n"/>
      <c r="G341" s="21">
        <f>IF(A341="","",DATE(YEAR(A341),MONTH(A341),1))</f>
        <v/>
      </c>
      <c r="H341" s="11">
        <f>IF(AND(A341="",D341=""),"",IF(A341="","Add a date",IF(C341="","Pick a category",IF(COUNTIF(Categories!$A$6:$A$30,C341)=0,"Not in Categories",IF(D341="","Add the amount","OK")))))</f>
        <v/>
      </c>
      <c r="I341" s="22">
        <f>IF(AND(G341&lt;&gt;"",G341=Dashboard!$C$4,N(D341)&gt;0),D341+ROW()/10000000,"")</f>
        <v/>
      </c>
    </row>
    <row r="342">
      <c r="A342" s="56" t="n"/>
      <c r="B342" s="54" t="n"/>
      <c r="C342" s="54" t="n"/>
      <c r="D342" s="55" t="n"/>
      <c r="E342" s="54" t="n"/>
      <c r="F342" s="54" t="n"/>
      <c r="G342" s="21">
        <f>IF(A342="","",DATE(YEAR(A342),MONTH(A342),1))</f>
        <v/>
      </c>
      <c r="H342" s="11">
        <f>IF(AND(A342="",D342=""),"",IF(A342="","Add a date",IF(C342="","Pick a category",IF(COUNTIF(Categories!$A$6:$A$30,C342)=0,"Not in Categories",IF(D342="","Add the amount","OK")))))</f>
        <v/>
      </c>
      <c r="I342" s="22">
        <f>IF(AND(G342&lt;&gt;"",G342=Dashboard!$C$4,N(D342)&gt;0),D342+ROW()/10000000,"")</f>
        <v/>
      </c>
    </row>
    <row r="343">
      <c r="A343" s="56" t="n"/>
      <c r="B343" s="54" t="n"/>
      <c r="C343" s="54" t="n"/>
      <c r="D343" s="55" t="n"/>
      <c r="E343" s="54" t="n"/>
      <c r="F343" s="54" t="n"/>
      <c r="G343" s="21">
        <f>IF(A343="","",DATE(YEAR(A343),MONTH(A343),1))</f>
        <v/>
      </c>
      <c r="H343" s="11">
        <f>IF(AND(A343="",D343=""),"",IF(A343="","Add a date",IF(C343="","Pick a category",IF(COUNTIF(Categories!$A$6:$A$30,C343)=0,"Not in Categories",IF(D343="","Add the amount","OK")))))</f>
        <v/>
      </c>
      <c r="I343" s="22">
        <f>IF(AND(G343&lt;&gt;"",G343=Dashboard!$C$4,N(D343)&gt;0),D343+ROW()/10000000,"")</f>
        <v/>
      </c>
    </row>
    <row r="344">
      <c r="A344" s="56" t="n"/>
      <c r="B344" s="54" t="n"/>
      <c r="C344" s="54" t="n"/>
      <c r="D344" s="55" t="n"/>
      <c r="E344" s="54" t="n"/>
      <c r="F344" s="54" t="n"/>
      <c r="G344" s="21">
        <f>IF(A344="","",DATE(YEAR(A344),MONTH(A344),1))</f>
        <v/>
      </c>
      <c r="H344" s="11">
        <f>IF(AND(A344="",D344=""),"",IF(A344="","Add a date",IF(C344="","Pick a category",IF(COUNTIF(Categories!$A$6:$A$30,C344)=0,"Not in Categories",IF(D344="","Add the amount","OK")))))</f>
        <v/>
      </c>
      <c r="I344" s="22">
        <f>IF(AND(G344&lt;&gt;"",G344=Dashboard!$C$4,N(D344)&gt;0),D344+ROW()/10000000,"")</f>
        <v/>
      </c>
    </row>
    <row r="345">
      <c r="A345" s="56" t="n"/>
      <c r="B345" s="54" t="n"/>
      <c r="C345" s="54" t="n"/>
      <c r="D345" s="55" t="n"/>
      <c r="E345" s="54" t="n"/>
      <c r="F345" s="54" t="n"/>
      <c r="G345" s="21">
        <f>IF(A345="","",DATE(YEAR(A345),MONTH(A345),1))</f>
        <v/>
      </c>
      <c r="H345" s="11">
        <f>IF(AND(A345="",D345=""),"",IF(A345="","Add a date",IF(C345="","Pick a category",IF(COUNTIF(Categories!$A$6:$A$30,C345)=0,"Not in Categories",IF(D345="","Add the amount","OK")))))</f>
        <v/>
      </c>
      <c r="I345" s="22">
        <f>IF(AND(G345&lt;&gt;"",G345=Dashboard!$C$4,N(D345)&gt;0),D345+ROW()/10000000,"")</f>
        <v/>
      </c>
    </row>
    <row r="346">
      <c r="A346" s="56" t="n"/>
      <c r="B346" s="54" t="n"/>
      <c r="C346" s="54" t="n"/>
      <c r="D346" s="55" t="n"/>
      <c r="E346" s="54" t="n"/>
      <c r="F346" s="54" t="n"/>
      <c r="G346" s="21">
        <f>IF(A346="","",DATE(YEAR(A346),MONTH(A346),1))</f>
        <v/>
      </c>
      <c r="H346" s="11">
        <f>IF(AND(A346="",D346=""),"",IF(A346="","Add a date",IF(C346="","Pick a category",IF(COUNTIF(Categories!$A$6:$A$30,C346)=0,"Not in Categories",IF(D346="","Add the amount","OK")))))</f>
        <v/>
      </c>
      <c r="I346" s="22">
        <f>IF(AND(G346&lt;&gt;"",G346=Dashboard!$C$4,N(D346)&gt;0),D346+ROW()/10000000,"")</f>
        <v/>
      </c>
    </row>
    <row r="347">
      <c r="A347" s="56" t="n"/>
      <c r="B347" s="54" t="n"/>
      <c r="C347" s="54" t="n"/>
      <c r="D347" s="55" t="n"/>
      <c r="E347" s="54" t="n"/>
      <c r="F347" s="54" t="n"/>
      <c r="G347" s="21">
        <f>IF(A347="","",DATE(YEAR(A347),MONTH(A347),1))</f>
        <v/>
      </c>
      <c r="H347" s="11">
        <f>IF(AND(A347="",D347=""),"",IF(A347="","Add a date",IF(C347="","Pick a category",IF(COUNTIF(Categories!$A$6:$A$30,C347)=0,"Not in Categories",IF(D347="","Add the amount","OK")))))</f>
        <v/>
      </c>
      <c r="I347" s="22">
        <f>IF(AND(G347&lt;&gt;"",G347=Dashboard!$C$4,N(D347)&gt;0),D347+ROW()/10000000,"")</f>
        <v/>
      </c>
    </row>
    <row r="348">
      <c r="A348" s="56" t="n"/>
      <c r="B348" s="54" t="n"/>
      <c r="C348" s="54" t="n"/>
      <c r="D348" s="55" t="n"/>
      <c r="E348" s="54" t="n"/>
      <c r="F348" s="54" t="n"/>
      <c r="G348" s="21">
        <f>IF(A348="","",DATE(YEAR(A348),MONTH(A348),1))</f>
        <v/>
      </c>
      <c r="H348" s="11">
        <f>IF(AND(A348="",D348=""),"",IF(A348="","Add a date",IF(C348="","Pick a category",IF(COUNTIF(Categories!$A$6:$A$30,C348)=0,"Not in Categories",IF(D348="","Add the amount","OK")))))</f>
        <v/>
      </c>
      <c r="I348" s="22">
        <f>IF(AND(G348&lt;&gt;"",G348=Dashboard!$C$4,N(D348)&gt;0),D348+ROW()/10000000,"")</f>
        <v/>
      </c>
    </row>
    <row r="349">
      <c r="A349" s="56" t="n"/>
      <c r="B349" s="54" t="n"/>
      <c r="C349" s="54" t="n"/>
      <c r="D349" s="55" t="n"/>
      <c r="E349" s="54" t="n"/>
      <c r="F349" s="54" t="n"/>
      <c r="G349" s="21">
        <f>IF(A349="","",DATE(YEAR(A349),MONTH(A349),1))</f>
        <v/>
      </c>
      <c r="H349" s="11">
        <f>IF(AND(A349="",D349=""),"",IF(A349="","Add a date",IF(C349="","Pick a category",IF(COUNTIF(Categories!$A$6:$A$30,C349)=0,"Not in Categories",IF(D349="","Add the amount","OK")))))</f>
        <v/>
      </c>
      <c r="I349" s="22">
        <f>IF(AND(G349&lt;&gt;"",G349=Dashboard!$C$4,N(D349)&gt;0),D349+ROW()/10000000,"")</f>
        <v/>
      </c>
    </row>
    <row r="350">
      <c r="A350" s="56" t="n"/>
      <c r="B350" s="54" t="n"/>
      <c r="C350" s="54" t="n"/>
      <c r="D350" s="55" t="n"/>
      <c r="E350" s="54" t="n"/>
      <c r="F350" s="54" t="n"/>
      <c r="G350" s="21">
        <f>IF(A350="","",DATE(YEAR(A350),MONTH(A350),1))</f>
        <v/>
      </c>
      <c r="H350" s="11">
        <f>IF(AND(A350="",D350=""),"",IF(A350="","Add a date",IF(C350="","Pick a category",IF(COUNTIF(Categories!$A$6:$A$30,C350)=0,"Not in Categories",IF(D350="","Add the amount","OK")))))</f>
        <v/>
      </c>
      <c r="I350" s="22">
        <f>IF(AND(G350&lt;&gt;"",G350=Dashboard!$C$4,N(D350)&gt;0),D350+ROW()/10000000,"")</f>
        <v/>
      </c>
    </row>
    <row r="351">
      <c r="A351" s="56" t="n"/>
      <c r="B351" s="54" t="n"/>
      <c r="C351" s="54" t="n"/>
      <c r="D351" s="55" t="n"/>
      <c r="E351" s="54" t="n"/>
      <c r="F351" s="54" t="n"/>
      <c r="G351" s="21">
        <f>IF(A351="","",DATE(YEAR(A351),MONTH(A351),1))</f>
        <v/>
      </c>
      <c r="H351" s="11">
        <f>IF(AND(A351="",D351=""),"",IF(A351="","Add a date",IF(C351="","Pick a category",IF(COUNTIF(Categories!$A$6:$A$30,C351)=0,"Not in Categories",IF(D351="","Add the amount","OK")))))</f>
        <v/>
      </c>
      <c r="I351" s="22">
        <f>IF(AND(G351&lt;&gt;"",G351=Dashboard!$C$4,N(D351)&gt;0),D351+ROW()/10000000,"")</f>
        <v/>
      </c>
    </row>
    <row r="352">
      <c r="A352" s="56" t="n"/>
      <c r="B352" s="54" t="n"/>
      <c r="C352" s="54" t="n"/>
      <c r="D352" s="55" t="n"/>
      <c r="E352" s="54" t="n"/>
      <c r="F352" s="54" t="n"/>
      <c r="G352" s="21">
        <f>IF(A352="","",DATE(YEAR(A352),MONTH(A352),1))</f>
        <v/>
      </c>
      <c r="H352" s="11">
        <f>IF(AND(A352="",D352=""),"",IF(A352="","Add a date",IF(C352="","Pick a category",IF(COUNTIF(Categories!$A$6:$A$30,C352)=0,"Not in Categories",IF(D352="","Add the amount","OK")))))</f>
        <v/>
      </c>
      <c r="I352" s="22">
        <f>IF(AND(G352&lt;&gt;"",G352=Dashboard!$C$4,N(D352)&gt;0),D352+ROW()/10000000,"")</f>
        <v/>
      </c>
    </row>
    <row r="353">
      <c r="A353" s="56" t="n"/>
      <c r="B353" s="54" t="n"/>
      <c r="C353" s="54" t="n"/>
      <c r="D353" s="55" t="n"/>
      <c r="E353" s="54" t="n"/>
      <c r="F353" s="54" t="n"/>
      <c r="G353" s="21">
        <f>IF(A353="","",DATE(YEAR(A353),MONTH(A353),1))</f>
        <v/>
      </c>
      <c r="H353" s="11">
        <f>IF(AND(A353="",D353=""),"",IF(A353="","Add a date",IF(C353="","Pick a category",IF(COUNTIF(Categories!$A$6:$A$30,C353)=0,"Not in Categories",IF(D353="","Add the amount","OK")))))</f>
        <v/>
      </c>
      <c r="I353" s="22">
        <f>IF(AND(G353&lt;&gt;"",G353=Dashboard!$C$4,N(D353)&gt;0),D353+ROW()/10000000,"")</f>
        <v/>
      </c>
    </row>
    <row r="354">
      <c r="A354" s="56" t="n"/>
      <c r="B354" s="54" t="n"/>
      <c r="C354" s="54" t="n"/>
      <c r="D354" s="55" t="n"/>
      <c r="E354" s="54" t="n"/>
      <c r="F354" s="54" t="n"/>
      <c r="G354" s="21">
        <f>IF(A354="","",DATE(YEAR(A354),MONTH(A354),1))</f>
        <v/>
      </c>
      <c r="H354" s="11">
        <f>IF(AND(A354="",D354=""),"",IF(A354="","Add a date",IF(C354="","Pick a category",IF(COUNTIF(Categories!$A$6:$A$30,C354)=0,"Not in Categories",IF(D354="","Add the amount","OK")))))</f>
        <v/>
      </c>
      <c r="I354" s="22">
        <f>IF(AND(G354&lt;&gt;"",G354=Dashboard!$C$4,N(D354)&gt;0),D354+ROW()/10000000,"")</f>
        <v/>
      </c>
    </row>
    <row r="355">
      <c r="A355" s="56" t="n"/>
      <c r="B355" s="54" t="n"/>
      <c r="C355" s="54" t="n"/>
      <c r="D355" s="55" t="n"/>
      <c r="E355" s="54" t="n"/>
      <c r="F355" s="54" t="n"/>
      <c r="G355" s="21">
        <f>IF(A355="","",DATE(YEAR(A355),MONTH(A355),1))</f>
        <v/>
      </c>
      <c r="H355" s="11">
        <f>IF(AND(A355="",D355=""),"",IF(A355="","Add a date",IF(C355="","Pick a category",IF(COUNTIF(Categories!$A$6:$A$30,C355)=0,"Not in Categories",IF(D355="","Add the amount","OK")))))</f>
        <v/>
      </c>
      <c r="I355" s="22">
        <f>IF(AND(G355&lt;&gt;"",G355=Dashboard!$C$4,N(D355)&gt;0),D355+ROW()/10000000,"")</f>
        <v/>
      </c>
    </row>
    <row r="356">
      <c r="A356" s="56" t="n"/>
      <c r="B356" s="54" t="n"/>
      <c r="C356" s="54" t="n"/>
      <c r="D356" s="55" t="n"/>
      <c r="E356" s="54" t="n"/>
      <c r="F356" s="54" t="n"/>
      <c r="G356" s="21">
        <f>IF(A356="","",DATE(YEAR(A356),MONTH(A356),1))</f>
        <v/>
      </c>
      <c r="H356" s="11">
        <f>IF(AND(A356="",D356=""),"",IF(A356="","Add a date",IF(C356="","Pick a category",IF(COUNTIF(Categories!$A$6:$A$30,C356)=0,"Not in Categories",IF(D356="","Add the amount","OK")))))</f>
        <v/>
      </c>
      <c r="I356" s="22">
        <f>IF(AND(G356&lt;&gt;"",G356=Dashboard!$C$4,N(D356)&gt;0),D356+ROW()/10000000,"")</f>
        <v/>
      </c>
    </row>
    <row r="357">
      <c r="A357" s="56" t="n"/>
      <c r="B357" s="54" t="n"/>
      <c r="C357" s="54" t="n"/>
      <c r="D357" s="55" t="n"/>
      <c r="E357" s="54" t="n"/>
      <c r="F357" s="54" t="n"/>
      <c r="G357" s="21">
        <f>IF(A357="","",DATE(YEAR(A357),MONTH(A357),1))</f>
        <v/>
      </c>
      <c r="H357" s="11">
        <f>IF(AND(A357="",D357=""),"",IF(A357="","Add a date",IF(C357="","Pick a category",IF(COUNTIF(Categories!$A$6:$A$30,C357)=0,"Not in Categories",IF(D357="","Add the amount","OK")))))</f>
        <v/>
      </c>
      <c r="I357" s="22">
        <f>IF(AND(G357&lt;&gt;"",G357=Dashboard!$C$4,N(D357)&gt;0),D357+ROW()/10000000,"")</f>
        <v/>
      </c>
    </row>
    <row r="358">
      <c r="A358" s="56" t="n"/>
      <c r="B358" s="54" t="n"/>
      <c r="C358" s="54" t="n"/>
      <c r="D358" s="55" t="n"/>
      <c r="E358" s="54" t="n"/>
      <c r="F358" s="54" t="n"/>
      <c r="G358" s="21">
        <f>IF(A358="","",DATE(YEAR(A358),MONTH(A358),1))</f>
        <v/>
      </c>
      <c r="H358" s="11">
        <f>IF(AND(A358="",D358=""),"",IF(A358="","Add a date",IF(C358="","Pick a category",IF(COUNTIF(Categories!$A$6:$A$30,C358)=0,"Not in Categories",IF(D358="","Add the amount","OK")))))</f>
        <v/>
      </c>
      <c r="I358" s="22">
        <f>IF(AND(G358&lt;&gt;"",G358=Dashboard!$C$4,N(D358)&gt;0),D358+ROW()/10000000,"")</f>
        <v/>
      </c>
    </row>
    <row r="359">
      <c r="A359" s="56" t="n"/>
      <c r="B359" s="54" t="n"/>
      <c r="C359" s="54" t="n"/>
      <c r="D359" s="55" t="n"/>
      <c r="E359" s="54" t="n"/>
      <c r="F359" s="54" t="n"/>
      <c r="G359" s="21">
        <f>IF(A359="","",DATE(YEAR(A359),MONTH(A359),1))</f>
        <v/>
      </c>
      <c r="H359" s="11">
        <f>IF(AND(A359="",D359=""),"",IF(A359="","Add a date",IF(C359="","Pick a category",IF(COUNTIF(Categories!$A$6:$A$30,C359)=0,"Not in Categories",IF(D359="","Add the amount","OK")))))</f>
        <v/>
      </c>
      <c r="I359" s="22">
        <f>IF(AND(G359&lt;&gt;"",G359=Dashboard!$C$4,N(D359)&gt;0),D359+ROW()/10000000,"")</f>
        <v/>
      </c>
    </row>
    <row r="360">
      <c r="A360" s="56" t="n"/>
      <c r="B360" s="54" t="n"/>
      <c r="C360" s="54" t="n"/>
      <c r="D360" s="55" t="n"/>
      <c r="E360" s="54" t="n"/>
      <c r="F360" s="54" t="n"/>
      <c r="G360" s="21">
        <f>IF(A360="","",DATE(YEAR(A360),MONTH(A360),1))</f>
        <v/>
      </c>
      <c r="H360" s="11">
        <f>IF(AND(A360="",D360=""),"",IF(A360="","Add a date",IF(C360="","Pick a category",IF(COUNTIF(Categories!$A$6:$A$30,C360)=0,"Not in Categories",IF(D360="","Add the amount","OK")))))</f>
        <v/>
      </c>
      <c r="I360" s="22">
        <f>IF(AND(G360&lt;&gt;"",G360=Dashboard!$C$4,N(D360)&gt;0),D360+ROW()/10000000,"")</f>
        <v/>
      </c>
    </row>
    <row r="361">
      <c r="A361" s="56" t="n"/>
      <c r="B361" s="54" t="n"/>
      <c r="C361" s="54" t="n"/>
      <c r="D361" s="55" t="n"/>
      <c r="E361" s="54" t="n"/>
      <c r="F361" s="54" t="n"/>
      <c r="G361" s="21">
        <f>IF(A361="","",DATE(YEAR(A361),MONTH(A361),1))</f>
        <v/>
      </c>
      <c r="H361" s="11">
        <f>IF(AND(A361="",D361=""),"",IF(A361="","Add a date",IF(C361="","Pick a category",IF(COUNTIF(Categories!$A$6:$A$30,C361)=0,"Not in Categories",IF(D361="","Add the amount","OK")))))</f>
        <v/>
      </c>
      <c r="I361" s="22">
        <f>IF(AND(G361&lt;&gt;"",G361=Dashboard!$C$4,N(D361)&gt;0),D361+ROW()/10000000,"")</f>
        <v/>
      </c>
    </row>
    <row r="362">
      <c r="A362" s="56" t="n"/>
      <c r="B362" s="54" t="n"/>
      <c r="C362" s="54" t="n"/>
      <c r="D362" s="55" t="n"/>
      <c r="E362" s="54" t="n"/>
      <c r="F362" s="54" t="n"/>
      <c r="G362" s="21">
        <f>IF(A362="","",DATE(YEAR(A362),MONTH(A362),1))</f>
        <v/>
      </c>
      <c r="H362" s="11">
        <f>IF(AND(A362="",D362=""),"",IF(A362="","Add a date",IF(C362="","Pick a category",IF(COUNTIF(Categories!$A$6:$A$30,C362)=0,"Not in Categories",IF(D362="","Add the amount","OK")))))</f>
        <v/>
      </c>
      <c r="I362" s="22">
        <f>IF(AND(G362&lt;&gt;"",G362=Dashboard!$C$4,N(D362)&gt;0),D362+ROW()/10000000,"")</f>
        <v/>
      </c>
    </row>
    <row r="363">
      <c r="A363" s="56" t="n"/>
      <c r="B363" s="54" t="n"/>
      <c r="C363" s="54" t="n"/>
      <c r="D363" s="55" t="n"/>
      <c r="E363" s="54" t="n"/>
      <c r="F363" s="54" t="n"/>
      <c r="G363" s="21">
        <f>IF(A363="","",DATE(YEAR(A363),MONTH(A363),1))</f>
        <v/>
      </c>
      <c r="H363" s="11">
        <f>IF(AND(A363="",D363=""),"",IF(A363="","Add a date",IF(C363="","Pick a category",IF(COUNTIF(Categories!$A$6:$A$30,C363)=0,"Not in Categories",IF(D363="","Add the amount","OK")))))</f>
        <v/>
      </c>
      <c r="I363" s="22">
        <f>IF(AND(G363&lt;&gt;"",G363=Dashboard!$C$4,N(D363)&gt;0),D363+ROW()/10000000,"")</f>
        <v/>
      </c>
    </row>
    <row r="364">
      <c r="A364" s="56" t="n"/>
      <c r="B364" s="54" t="n"/>
      <c r="C364" s="54" t="n"/>
      <c r="D364" s="55" t="n"/>
      <c r="E364" s="54" t="n"/>
      <c r="F364" s="54" t="n"/>
      <c r="G364" s="21">
        <f>IF(A364="","",DATE(YEAR(A364),MONTH(A364),1))</f>
        <v/>
      </c>
      <c r="H364" s="11">
        <f>IF(AND(A364="",D364=""),"",IF(A364="","Add a date",IF(C364="","Pick a category",IF(COUNTIF(Categories!$A$6:$A$30,C364)=0,"Not in Categories",IF(D364="","Add the amount","OK")))))</f>
        <v/>
      </c>
      <c r="I364" s="22">
        <f>IF(AND(G364&lt;&gt;"",G364=Dashboard!$C$4,N(D364)&gt;0),D364+ROW()/10000000,"")</f>
        <v/>
      </c>
    </row>
    <row r="365">
      <c r="A365" s="56" t="n"/>
      <c r="B365" s="54" t="n"/>
      <c r="C365" s="54" t="n"/>
      <c r="D365" s="55" t="n"/>
      <c r="E365" s="54" t="n"/>
      <c r="F365" s="54" t="n"/>
      <c r="G365" s="21">
        <f>IF(A365="","",DATE(YEAR(A365),MONTH(A365),1))</f>
        <v/>
      </c>
      <c r="H365" s="11">
        <f>IF(AND(A365="",D365=""),"",IF(A365="","Add a date",IF(C365="","Pick a category",IF(COUNTIF(Categories!$A$6:$A$30,C365)=0,"Not in Categories",IF(D365="","Add the amount","OK")))))</f>
        <v/>
      </c>
      <c r="I365" s="22">
        <f>IF(AND(G365&lt;&gt;"",G365=Dashboard!$C$4,N(D365)&gt;0),D365+ROW()/10000000,"")</f>
        <v/>
      </c>
    </row>
    <row r="366">
      <c r="A366" s="56" t="n"/>
      <c r="B366" s="54" t="n"/>
      <c r="C366" s="54" t="n"/>
      <c r="D366" s="55" t="n"/>
      <c r="E366" s="54" t="n"/>
      <c r="F366" s="54" t="n"/>
      <c r="G366" s="21">
        <f>IF(A366="","",DATE(YEAR(A366),MONTH(A366),1))</f>
        <v/>
      </c>
      <c r="H366" s="11">
        <f>IF(AND(A366="",D366=""),"",IF(A366="","Add a date",IF(C366="","Pick a category",IF(COUNTIF(Categories!$A$6:$A$30,C366)=0,"Not in Categories",IF(D366="","Add the amount","OK")))))</f>
        <v/>
      </c>
      <c r="I366" s="22">
        <f>IF(AND(G366&lt;&gt;"",G366=Dashboard!$C$4,N(D366)&gt;0),D366+ROW()/10000000,"")</f>
        <v/>
      </c>
    </row>
    <row r="367">
      <c r="A367" s="56" t="n"/>
      <c r="B367" s="54" t="n"/>
      <c r="C367" s="54" t="n"/>
      <c r="D367" s="55" t="n"/>
      <c r="E367" s="54" t="n"/>
      <c r="F367" s="54" t="n"/>
      <c r="G367" s="21">
        <f>IF(A367="","",DATE(YEAR(A367),MONTH(A367),1))</f>
        <v/>
      </c>
      <c r="H367" s="11">
        <f>IF(AND(A367="",D367=""),"",IF(A367="","Add a date",IF(C367="","Pick a category",IF(COUNTIF(Categories!$A$6:$A$30,C367)=0,"Not in Categories",IF(D367="","Add the amount","OK")))))</f>
        <v/>
      </c>
      <c r="I367" s="22">
        <f>IF(AND(G367&lt;&gt;"",G367=Dashboard!$C$4,N(D367)&gt;0),D367+ROW()/10000000,"")</f>
        <v/>
      </c>
    </row>
    <row r="368">
      <c r="A368" s="56" t="n"/>
      <c r="B368" s="54" t="n"/>
      <c r="C368" s="54" t="n"/>
      <c r="D368" s="55" t="n"/>
      <c r="E368" s="54" t="n"/>
      <c r="F368" s="54" t="n"/>
      <c r="G368" s="21">
        <f>IF(A368="","",DATE(YEAR(A368),MONTH(A368),1))</f>
        <v/>
      </c>
      <c r="H368" s="11">
        <f>IF(AND(A368="",D368=""),"",IF(A368="","Add a date",IF(C368="","Pick a category",IF(COUNTIF(Categories!$A$6:$A$30,C368)=0,"Not in Categories",IF(D368="","Add the amount","OK")))))</f>
        <v/>
      </c>
      <c r="I368" s="22">
        <f>IF(AND(G368&lt;&gt;"",G368=Dashboard!$C$4,N(D368)&gt;0),D368+ROW()/10000000,"")</f>
        <v/>
      </c>
    </row>
    <row r="369">
      <c r="A369" s="56" t="n"/>
      <c r="B369" s="54" t="n"/>
      <c r="C369" s="54" t="n"/>
      <c r="D369" s="55" t="n"/>
      <c r="E369" s="54" t="n"/>
      <c r="F369" s="54" t="n"/>
      <c r="G369" s="21">
        <f>IF(A369="","",DATE(YEAR(A369),MONTH(A369),1))</f>
        <v/>
      </c>
      <c r="H369" s="11">
        <f>IF(AND(A369="",D369=""),"",IF(A369="","Add a date",IF(C369="","Pick a category",IF(COUNTIF(Categories!$A$6:$A$30,C369)=0,"Not in Categories",IF(D369="","Add the amount","OK")))))</f>
        <v/>
      </c>
      <c r="I369" s="22">
        <f>IF(AND(G369&lt;&gt;"",G369=Dashboard!$C$4,N(D369)&gt;0),D369+ROW()/10000000,"")</f>
        <v/>
      </c>
    </row>
    <row r="370">
      <c r="A370" s="56" t="n"/>
      <c r="B370" s="54" t="n"/>
      <c r="C370" s="54" t="n"/>
      <c r="D370" s="55" t="n"/>
      <c r="E370" s="54" t="n"/>
      <c r="F370" s="54" t="n"/>
      <c r="G370" s="21">
        <f>IF(A370="","",DATE(YEAR(A370),MONTH(A370),1))</f>
        <v/>
      </c>
      <c r="H370" s="11">
        <f>IF(AND(A370="",D370=""),"",IF(A370="","Add a date",IF(C370="","Pick a category",IF(COUNTIF(Categories!$A$6:$A$30,C370)=0,"Not in Categories",IF(D370="","Add the amount","OK")))))</f>
        <v/>
      </c>
      <c r="I370" s="22">
        <f>IF(AND(G370&lt;&gt;"",G370=Dashboard!$C$4,N(D370)&gt;0),D370+ROW()/10000000,"")</f>
        <v/>
      </c>
    </row>
    <row r="371">
      <c r="A371" s="56" t="n"/>
      <c r="B371" s="54" t="n"/>
      <c r="C371" s="54" t="n"/>
      <c r="D371" s="55" t="n"/>
      <c r="E371" s="54" t="n"/>
      <c r="F371" s="54" t="n"/>
      <c r="G371" s="21">
        <f>IF(A371="","",DATE(YEAR(A371),MONTH(A371),1))</f>
        <v/>
      </c>
      <c r="H371" s="11">
        <f>IF(AND(A371="",D371=""),"",IF(A371="","Add a date",IF(C371="","Pick a category",IF(COUNTIF(Categories!$A$6:$A$30,C371)=0,"Not in Categories",IF(D371="","Add the amount","OK")))))</f>
        <v/>
      </c>
      <c r="I371" s="22">
        <f>IF(AND(G371&lt;&gt;"",G371=Dashboard!$C$4,N(D371)&gt;0),D371+ROW()/10000000,"")</f>
        <v/>
      </c>
    </row>
    <row r="372">
      <c r="A372" s="56" t="n"/>
      <c r="B372" s="54" t="n"/>
      <c r="C372" s="54" t="n"/>
      <c r="D372" s="55" t="n"/>
      <c r="E372" s="54" t="n"/>
      <c r="F372" s="54" t="n"/>
      <c r="G372" s="21">
        <f>IF(A372="","",DATE(YEAR(A372),MONTH(A372),1))</f>
        <v/>
      </c>
      <c r="H372" s="11">
        <f>IF(AND(A372="",D372=""),"",IF(A372="","Add a date",IF(C372="","Pick a category",IF(COUNTIF(Categories!$A$6:$A$30,C372)=0,"Not in Categories",IF(D372="","Add the amount","OK")))))</f>
        <v/>
      </c>
      <c r="I372" s="22">
        <f>IF(AND(G372&lt;&gt;"",G372=Dashboard!$C$4,N(D372)&gt;0),D372+ROW()/10000000,"")</f>
        <v/>
      </c>
    </row>
    <row r="373">
      <c r="A373" s="56" t="n"/>
      <c r="B373" s="54" t="n"/>
      <c r="C373" s="54" t="n"/>
      <c r="D373" s="55" t="n"/>
      <c r="E373" s="54" t="n"/>
      <c r="F373" s="54" t="n"/>
      <c r="G373" s="21">
        <f>IF(A373="","",DATE(YEAR(A373),MONTH(A373),1))</f>
        <v/>
      </c>
      <c r="H373" s="11">
        <f>IF(AND(A373="",D373=""),"",IF(A373="","Add a date",IF(C373="","Pick a category",IF(COUNTIF(Categories!$A$6:$A$30,C373)=0,"Not in Categories",IF(D373="","Add the amount","OK")))))</f>
        <v/>
      </c>
      <c r="I373" s="22">
        <f>IF(AND(G373&lt;&gt;"",G373=Dashboard!$C$4,N(D373)&gt;0),D373+ROW()/10000000,"")</f>
        <v/>
      </c>
    </row>
    <row r="374">
      <c r="A374" s="56" t="n"/>
      <c r="B374" s="54" t="n"/>
      <c r="C374" s="54" t="n"/>
      <c r="D374" s="55" t="n"/>
      <c r="E374" s="54" t="n"/>
      <c r="F374" s="54" t="n"/>
      <c r="G374" s="21">
        <f>IF(A374="","",DATE(YEAR(A374),MONTH(A374),1))</f>
        <v/>
      </c>
      <c r="H374" s="11">
        <f>IF(AND(A374="",D374=""),"",IF(A374="","Add a date",IF(C374="","Pick a category",IF(COUNTIF(Categories!$A$6:$A$30,C374)=0,"Not in Categories",IF(D374="","Add the amount","OK")))))</f>
        <v/>
      </c>
      <c r="I374" s="22">
        <f>IF(AND(G374&lt;&gt;"",G374=Dashboard!$C$4,N(D374)&gt;0),D374+ROW()/10000000,"")</f>
        <v/>
      </c>
    </row>
    <row r="375">
      <c r="A375" s="56" t="n"/>
      <c r="B375" s="54" t="n"/>
      <c r="C375" s="54" t="n"/>
      <c r="D375" s="55" t="n"/>
      <c r="E375" s="54" t="n"/>
      <c r="F375" s="54" t="n"/>
      <c r="G375" s="21">
        <f>IF(A375="","",DATE(YEAR(A375),MONTH(A375),1))</f>
        <v/>
      </c>
      <c r="H375" s="11">
        <f>IF(AND(A375="",D375=""),"",IF(A375="","Add a date",IF(C375="","Pick a category",IF(COUNTIF(Categories!$A$6:$A$30,C375)=0,"Not in Categories",IF(D375="","Add the amount","OK")))))</f>
        <v/>
      </c>
      <c r="I375" s="22">
        <f>IF(AND(G375&lt;&gt;"",G375=Dashboard!$C$4,N(D375)&gt;0),D375+ROW()/10000000,"")</f>
        <v/>
      </c>
    </row>
    <row r="376">
      <c r="A376" s="56" t="n"/>
      <c r="B376" s="54" t="n"/>
      <c r="C376" s="54" t="n"/>
      <c r="D376" s="55" t="n"/>
      <c r="E376" s="54" t="n"/>
      <c r="F376" s="54" t="n"/>
      <c r="G376" s="21">
        <f>IF(A376="","",DATE(YEAR(A376),MONTH(A376),1))</f>
        <v/>
      </c>
      <c r="H376" s="11">
        <f>IF(AND(A376="",D376=""),"",IF(A376="","Add a date",IF(C376="","Pick a category",IF(COUNTIF(Categories!$A$6:$A$30,C376)=0,"Not in Categories",IF(D376="","Add the amount","OK")))))</f>
        <v/>
      </c>
      <c r="I376" s="22">
        <f>IF(AND(G376&lt;&gt;"",G376=Dashboard!$C$4,N(D376)&gt;0),D376+ROW()/10000000,"")</f>
        <v/>
      </c>
    </row>
    <row r="377">
      <c r="A377" s="56" t="n"/>
      <c r="B377" s="54" t="n"/>
      <c r="C377" s="54" t="n"/>
      <c r="D377" s="55" t="n"/>
      <c r="E377" s="54" t="n"/>
      <c r="F377" s="54" t="n"/>
      <c r="G377" s="21">
        <f>IF(A377="","",DATE(YEAR(A377),MONTH(A377),1))</f>
        <v/>
      </c>
      <c r="H377" s="11">
        <f>IF(AND(A377="",D377=""),"",IF(A377="","Add a date",IF(C377="","Pick a category",IF(COUNTIF(Categories!$A$6:$A$30,C377)=0,"Not in Categories",IF(D377="","Add the amount","OK")))))</f>
        <v/>
      </c>
      <c r="I377" s="22">
        <f>IF(AND(G377&lt;&gt;"",G377=Dashboard!$C$4,N(D377)&gt;0),D377+ROW()/10000000,"")</f>
        <v/>
      </c>
    </row>
    <row r="378">
      <c r="A378" s="56" t="n"/>
      <c r="B378" s="54" t="n"/>
      <c r="C378" s="54" t="n"/>
      <c r="D378" s="55" t="n"/>
      <c r="E378" s="54" t="n"/>
      <c r="F378" s="54" t="n"/>
      <c r="G378" s="21">
        <f>IF(A378="","",DATE(YEAR(A378),MONTH(A378),1))</f>
        <v/>
      </c>
      <c r="H378" s="11">
        <f>IF(AND(A378="",D378=""),"",IF(A378="","Add a date",IF(C378="","Pick a category",IF(COUNTIF(Categories!$A$6:$A$30,C378)=0,"Not in Categories",IF(D378="","Add the amount","OK")))))</f>
        <v/>
      </c>
      <c r="I378" s="22">
        <f>IF(AND(G378&lt;&gt;"",G378=Dashboard!$C$4,N(D378)&gt;0),D378+ROW()/10000000,"")</f>
        <v/>
      </c>
    </row>
    <row r="379">
      <c r="A379" s="56" t="n"/>
      <c r="B379" s="54" t="n"/>
      <c r="C379" s="54" t="n"/>
      <c r="D379" s="55" t="n"/>
      <c r="E379" s="54" t="n"/>
      <c r="F379" s="54" t="n"/>
      <c r="G379" s="21">
        <f>IF(A379="","",DATE(YEAR(A379),MONTH(A379),1))</f>
        <v/>
      </c>
      <c r="H379" s="11">
        <f>IF(AND(A379="",D379=""),"",IF(A379="","Add a date",IF(C379="","Pick a category",IF(COUNTIF(Categories!$A$6:$A$30,C379)=0,"Not in Categories",IF(D379="","Add the amount","OK")))))</f>
        <v/>
      </c>
      <c r="I379" s="22">
        <f>IF(AND(G379&lt;&gt;"",G379=Dashboard!$C$4,N(D379)&gt;0),D379+ROW()/10000000,"")</f>
        <v/>
      </c>
    </row>
    <row r="380">
      <c r="A380" s="56" t="n"/>
      <c r="B380" s="54" t="n"/>
      <c r="C380" s="54" t="n"/>
      <c r="D380" s="55" t="n"/>
      <c r="E380" s="54" t="n"/>
      <c r="F380" s="54" t="n"/>
      <c r="G380" s="21">
        <f>IF(A380="","",DATE(YEAR(A380),MONTH(A380),1))</f>
        <v/>
      </c>
      <c r="H380" s="11">
        <f>IF(AND(A380="",D380=""),"",IF(A380="","Add a date",IF(C380="","Pick a category",IF(COUNTIF(Categories!$A$6:$A$30,C380)=0,"Not in Categories",IF(D380="","Add the amount","OK")))))</f>
        <v/>
      </c>
      <c r="I380" s="22">
        <f>IF(AND(G380&lt;&gt;"",G380=Dashboard!$C$4,N(D380)&gt;0),D380+ROW()/10000000,"")</f>
        <v/>
      </c>
    </row>
    <row r="381">
      <c r="A381" s="56" t="n"/>
      <c r="B381" s="54" t="n"/>
      <c r="C381" s="54" t="n"/>
      <c r="D381" s="55" t="n"/>
      <c r="E381" s="54" t="n"/>
      <c r="F381" s="54" t="n"/>
      <c r="G381" s="21">
        <f>IF(A381="","",DATE(YEAR(A381),MONTH(A381),1))</f>
        <v/>
      </c>
      <c r="H381" s="11">
        <f>IF(AND(A381="",D381=""),"",IF(A381="","Add a date",IF(C381="","Pick a category",IF(COUNTIF(Categories!$A$6:$A$30,C381)=0,"Not in Categories",IF(D381="","Add the amount","OK")))))</f>
        <v/>
      </c>
      <c r="I381" s="22">
        <f>IF(AND(G381&lt;&gt;"",G381=Dashboard!$C$4,N(D381)&gt;0),D381+ROW()/10000000,"")</f>
        <v/>
      </c>
    </row>
    <row r="382">
      <c r="A382" s="56" t="n"/>
      <c r="B382" s="54" t="n"/>
      <c r="C382" s="54" t="n"/>
      <c r="D382" s="55" t="n"/>
      <c r="E382" s="54" t="n"/>
      <c r="F382" s="54" t="n"/>
      <c r="G382" s="21">
        <f>IF(A382="","",DATE(YEAR(A382),MONTH(A382),1))</f>
        <v/>
      </c>
      <c r="H382" s="11">
        <f>IF(AND(A382="",D382=""),"",IF(A382="","Add a date",IF(C382="","Pick a category",IF(COUNTIF(Categories!$A$6:$A$30,C382)=0,"Not in Categories",IF(D382="","Add the amount","OK")))))</f>
        <v/>
      </c>
      <c r="I382" s="22">
        <f>IF(AND(G382&lt;&gt;"",G382=Dashboard!$C$4,N(D382)&gt;0),D382+ROW()/10000000,"")</f>
        <v/>
      </c>
    </row>
    <row r="383">
      <c r="A383" s="56" t="n"/>
      <c r="B383" s="54" t="n"/>
      <c r="C383" s="54" t="n"/>
      <c r="D383" s="55" t="n"/>
      <c r="E383" s="54" t="n"/>
      <c r="F383" s="54" t="n"/>
      <c r="G383" s="21">
        <f>IF(A383="","",DATE(YEAR(A383),MONTH(A383),1))</f>
        <v/>
      </c>
      <c r="H383" s="11">
        <f>IF(AND(A383="",D383=""),"",IF(A383="","Add a date",IF(C383="","Pick a category",IF(COUNTIF(Categories!$A$6:$A$30,C383)=0,"Not in Categories",IF(D383="","Add the amount","OK")))))</f>
        <v/>
      </c>
      <c r="I383" s="22">
        <f>IF(AND(G383&lt;&gt;"",G383=Dashboard!$C$4,N(D383)&gt;0),D383+ROW()/10000000,"")</f>
        <v/>
      </c>
    </row>
    <row r="384">
      <c r="A384" s="56" t="n"/>
      <c r="B384" s="54" t="n"/>
      <c r="C384" s="54" t="n"/>
      <c r="D384" s="55" t="n"/>
      <c r="E384" s="54" t="n"/>
      <c r="F384" s="54" t="n"/>
      <c r="G384" s="21">
        <f>IF(A384="","",DATE(YEAR(A384),MONTH(A384),1))</f>
        <v/>
      </c>
      <c r="H384" s="11">
        <f>IF(AND(A384="",D384=""),"",IF(A384="","Add a date",IF(C384="","Pick a category",IF(COUNTIF(Categories!$A$6:$A$30,C384)=0,"Not in Categories",IF(D384="","Add the amount","OK")))))</f>
        <v/>
      </c>
      <c r="I384" s="22">
        <f>IF(AND(G384&lt;&gt;"",G384=Dashboard!$C$4,N(D384)&gt;0),D384+ROW()/10000000,"")</f>
        <v/>
      </c>
    </row>
    <row r="385">
      <c r="A385" s="56" t="n"/>
      <c r="B385" s="54" t="n"/>
      <c r="C385" s="54" t="n"/>
      <c r="D385" s="55" t="n"/>
      <c r="E385" s="54" t="n"/>
      <c r="F385" s="54" t="n"/>
      <c r="G385" s="21">
        <f>IF(A385="","",DATE(YEAR(A385),MONTH(A385),1))</f>
        <v/>
      </c>
      <c r="H385" s="11">
        <f>IF(AND(A385="",D385=""),"",IF(A385="","Add a date",IF(C385="","Pick a category",IF(COUNTIF(Categories!$A$6:$A$30,C385)=0,"Not in Categories",IF(D385="","Add the amount","OK")))))</f>
        <v/>
      </c>
      <c r="I385" s="22">
        <f>IF(AND(G385&lt;&gt;"",G385=Dashboard!$C$4,N(D385)&gt;0),D385+ROW()/10000000,"")</f>
        <v/>
      </c>
    </row>
    <row r="386">
      <c r="A386" s="56" t="n"/>
      <c r="B386" s="54" t="n"/>
      <c r="C386" s="54" t="n"/>
      <c r="D386" s="55" t="n"/>
      <c r="E386" s="54" t="n"/>
      <c r="F386" s="54" t="n"/>
      <c r="G386" s="21">
        <f>IF(A386="","",DATE(YEAR(A386),MONTH(A386),1))</f>
        <v/>
      </c>
      <c r="H386" s="11">
        <f>IF(AND(A386="",D386=""),"",IF(A386="","Add a date",IF(C386="","Pick a category",IF(COUNTIF(Categories!$A$6:$A$30,C386)=0,"Not in Categories",IF(D386="","Add the amount","OK")))))</f>
        <v/>
      </c>
      <c r="I386" s="22">
        <f>IF(AND(G386&lt;&gt;"",G386=Dashboard!$C$4,N(D386)&gt;0),D386+ROW()/10000000,"")</f>
        <v/>
      </c>
    </row>
    <row r="387">
      <c r="A387" s="56" t="n"/>
      <c r="B387" s="54" t="n"/>
      <c r="C387" s="54" t="n"/>
      <c r="D387" s="55" t="n"/>
      <c r="E387" s="54" t="n"/>
      <c r="F387" s="54" t="n"/>
      <c r="G387" s="21">
        <f>IF(A387="","",DATE(YEAR(A387),MONTH(A387),1))</f>
        <v/>
      </c>
      <c r="H387" s="11">
        <f>IF(AND(A387="",D387=""),"",IF(A387="","Add a date",IF(C387="","Pick a category",IF(COUNTIF(Categories!$A$6:$A$30,C387)=0,"Not in Categories",IF(D387="","Add the amount","OK")))))</f>
        <v/>
      </c>
      <c r="I387" s="22">
        <f>IF(AND(G387&lt;&gt;"",G387=Dashboard!$C$4,N(D387)&gt;0),D387+ROW()/10000000,"")</f>
        <v/>
      </c>
    </row>
    <row r="388">
      <c r="A388" s="56" t="n"/>
      <c r="B388" s="54" t="n"/>
      <c r="C388" s="54" t="n"/>
      <c r="D388" s="55" t="n"/>
      <c r="E388" s="54" t="n"/>
      <c r="F388" s="54" t="n"/>
      <c r="G388" s="21">
        <f>IF(A388="","",DATE(YEAR(A388),MONTH(A388),1))</f>
        <v/>
      </c>
      <c r="H388" s="11">
        <f>IF(AND(A388="",D388=""),"",IF(A388="","Add a date",IF(C388="","Pick a category",IF(COUNTIF(Categories!$A$6:$A$30,C388)=0,"Not in Categories",IF(D388="","Add the amount","OK")))))</f>
        <v/>
      </c>
      <c r="I388" s="22">
        <f>IF(AND(G388&lt;&gt;"",G388=Dashboard!$C$4,N(D388)&gt;0),D388+ROW()/10000000,"")</f>
        <v/>
      </c>
    </row>
    <row r="389">
      <c r="A389" s="56" t="n"/>
      <c r="B389" s="54" t="n"/>
      <c r="C389" s="54" t="n"/>
      <c r="D389" s="55" t="n"/>
      <c r="E389" s="54" t="n"/>
      <c r="F389" s="54" t="n"/>
      <c r="G389" s="21">
        <f>IF(A389="","",DATE(YEAR(A389),MONTH(A389),1))</f>
        <v/>
      </c>
      <c r="H389" s="11">
        <f>IF(AND(A389="",D389=""),"",IF(A389="","Add a date",IF(C389="","Pick a category",IF(COUNTIF(Categories!$A$6:$A$30,C389)=0,"Not in Categories",IF(D389="","Add the amount","OK")))))</f>
        <v/>
      </c>
      <c r="I389" s="22">
        <f>IF(AND(G389&lt;&gt;"",G389=Dashboard!$C$4,N(D389)&gt;0),D389+ROW()/10000000,"")</f>
        <v/>
      </c>
    </row>
    <row r="390">
      <c r="A390" s="56" t="n"/>
      <c r="B390" s="54" t="n"/>
      <c r="C390" s="54" t="n"/>
      <c r="D390" s="55" t="n"/>
      <c r="E390" s="54" t="n"/>
      <c r="F390" s="54" t="n"/>
      <c r="G390" s="21">
        <f>IF(A390="","",DATE(YEAR(A390),MONTH(A390),1))</f>
        <v/>
      </c>
      <c r="H390" s="11">
        <f>IF(AND(A390="",D390=""),"",IF(A390="","Add a date",IF(C390="","Pick a category",IF(COUNTIF(Categories!$A$6:$A$30,C390)=0,"Not in Categories",IF(D390="","Add the amount","OK")))))</f>
        <v/>
      </c>
      <c r="I390" s="22">
        <f>IF(AND(G390&lt;&gt;"",G390=Dashboard!$C$4,N(D390)&gt;0),D390+ROW()/10000000,"")</f>
        <v/>
      </c>
    </row>
    <row r="391">
      <c r="A391" s="56" t="n"/>
      <c r="B391" s="54" t="n"/>
      <c r="C391" s="54" t="n"/>
      <c r="D391" s="55" t="n"/>
      <c r="E391" s="54" t="n"/>
      <c r="F391" s="54" t="n"/>
      <c r="G391" s="21">
        <f>IF(A391="","",DATE(YEAR(A391),MONTH(A391),1))</f>
        <v/>
      </c>
      <c r="H391" s="11">
        <f>IF(AND(A391="",D391=""),"",IF(A391="","Add a date",IF(C391="","Pick a category",IF(COUNTIF(Categories!$A$6:$A$30,C391)=0,"Not in Categories",IF(D391="","Add the amount","OK")))))</f>
        <v/>
      </c>
      <c r="I391" s="22">
        <f>IF(AND(G391&lt;&gt;"",G391=Dashboard!$C$4,N(D391)&gt;0),D391+ROW()/10000000,"")</f>
        <v/>
      </c>
    </row>
    <row r="392">
      <c r="A392" s="56" t="n"/>
      <c r="B392" s="54" t="n"/>
      <c r="C392" s="54" t="n"/>
      <c r="D392" s="55" t="n"/>
      <c r="E392" s="54" t="n"/>
      <c r="F392" s="54" t="n"/>
      <c r="G392" s="21">
        <f>IF(A392="","",DATE(YEAR(A392),MONTH(A392),1))</f>
        <v/>
      </c>
      <c r="H392" s="11">
        <f>IF(AND(A392="",D392=""),"",IF(A392="","Add a date",IF(C392="","Pick a category",IF(COUNTIF(Categories!$A$6:$A$30,C392)=0,"Not in Categories",IF(D392="","Add the amount","OK")))))</f>
        <v/>
      </c>
      <c r="I392" s="22">
        <f>IF(AND(G392&lt;&gt;"",G392=Dashboard!$C$4,N(D392)&gt;0),D392+ROW()/10000000,"")</f>
        <v/>
      </c>
    </row>
    <row r="393">
      <c r="A393" s="56" t="n"/>
      <c r="B393" s="54" t="n"/>
      <c r="C393" s="54" t="n"/>
      <c r="D393" s="55" t="n"/>
      <c r="E393" s="54" t="n"/>
      <c r="F393" s="54" t="n"/>
      <c r="G393" s="21">
        <f>IF(A393="","",DATE(YEAR(A393),MONTH(A393),1))</f>
        <v/>
      </c>
      <c r="H393" s="11">
        <f>IF(AND(A393="",D393=""),"",IF(A393="","Add a date",IF(C393="","Pick a category",IF(COUNTIF(Categories!$A$6:$A$30,C393)=0,"Not in Categories",IF(D393="","Add the amount","OK")))))</f>
        <v/>
      </c>
      <c r="I393" s="22">
        <f>IF(AND(G393&lt;&gt;"",G393=Dashboard!$C$4,N(D393)&gt;0),D393+ROW()/10000000,"")</f>
        <v/>
      </c>
    </row>
    <row r="394">
      <c r="A394" s="56" t="n"/>
      <c r="B394" s="54" t="n"/>
      <c r="C394" s="54" t="n"/>
      <c r="D394" s="55" t="n"/>
      <c r="E394" s="54" t="n"/>
      <c r="F394" s="54" t="n"/>
      <c r="G394" s="21">
        <f>IF(A394="","",DATE(YEAR(A394),MONTH(A394),1))</f>
        <v/>
      </c>
      <c r="H394" s="11">
        <f>IF(AND(A394="",D394=""),"",IF(A394="","Add a date",IF(C394="","Pick a category",IF(COUNTIF(Categories!$A$6:$A$30,C394)=0,"Not in Categories",IF(D394="","Add the amount","OK")))))</f>
        <v/>
      </c>
      <c r="I394" s="22">
        <f>IF(AND(G394&lt;&gt;"",G394=Dashboard!$C$4,N(D394)&gt;0),D394+ROW()/10000000,"")</f>
        <v/>
      </c>
    </row>
    <row r="395">
      <c r="A395" s="56" t="n"/>
      <c r="B395" s="54" t="n"/>
      <c r="C395" s="54" t="n"/>
      <c r="D395" s="55" t="n"/>
      <c r="E395" s="54" t="n"/>
      <c r="F395" s="54" t="n"/>
      <c r="G395" s="21">
        <f>IF(A395="","",DATE(YEAR(A395),MONTH(A395),1))</f>
        <v/>
      </c>
      <c r="H395" s="11">
        <f>IF(AND(A395="",D395=""),"",IF(A395="","Add a date",IF(C395="","Pick a category",IF(COUNTIF(Categories!$A$6:$A$30,C395)=0,"Not in Categories",IF(D395="","Add the amount","OK")))))</f>
        <v/>
      </c>
      <c r="I395" s="22">
        <f>IF(AND(G395&lt;&gt;"",G395=Dashboard!$C$4,N(D395)&gt;0),D395+ROW()/10000000,"")</f>
        <v/>
      </c>
    </row>
    <row r="396">
      <c r="A396" s="56" t="n"/>
      <c r="B396" s="54" t="n"/>
      <c r="C396" s="54" t="n"/>
      <c r="D396" s="55" t="n"/>
      <c r="E396" s="54" t="n"/>
      <c r="F396" s="54" t="n"/>
      <c r="G396" s="21">
        <f>IF(A396="","",DATE(YEAR(A396),MONTH(A396),1))</f>
        <v/>
      </c>
      <c r="H396" s="11">
        <f>IF(AND(A396="",D396=""),"",IF(A396="","Add a date",IF(C396="","Pick a category",IF(COUNTIF(Categories!$A$6:$A$30,C396)=0,"Not in Categories",IF(D396="","Add the amount","OK")))))</f>
        <v/>
      </c>
      <c r="I396" s="22">
        <f>IF(AND(G396&lt;&gt;"",G396=Dashboard!$C$4,N(D396)&gt;0),D396+ROW()/10000000,"")</f>
        <v/>
      </c>
    </row>
    <row r="397">
      <c r="A397" s="56" t="n"/>
      <c r="B397" s="54" t="n"/>
      <c r="C397" s="54" t="n"/>
      <c r="D397" s="55" t="n"/>
      <c r="E397" s="54" t="n"/>
      <c r="F397" s="54" t="n"/>
      <c r="G397" s="21">
        <f>IF(A397="","",DATE(YEAR(A397),MONTH(A397),1))</f>
        <v/>
      </c>
      <c r="H397" s="11">
        <f>IF(AND(A397="",D397=""),"",IF(A397="","Add a date",IF(C397="","Pick a category",IF(COUNTIF(Categories!$A$6:$A$30,C397)=0,"Not in Categories",IF(D397="","Add the amount","OK")))))</f>
        <v/>
      </c>
      <c r="I397" s="22">
        <f>IF(AND(G397&lt;&gt;"",G397=Dashboard!$C$4,N(D397)&gt;0),D397+ROW()/10000000,"")</f>
        <v/>
      </c>
    </row>
    <row r="398">
      <c r="A398" s="56" t="n"/>
      <c r="B398" s="54" t="n"/>
      <c r="C398" s="54" t="n"/>
      <c r="D398" s="55" t="n"/>
      <c r="E398" s="54" t="n"/>
      <c r="F398" s="54" t="n"/>
      <c r="G398" s="21">
        <f>IF(A398="","",DATE(YEAR(A398),MONTH(A398),1))</f>
        <v/>
      </c>
      <c r="H398" s="11">
        <f>IF(AND(A398="",D398=""),"",IF(A398="","Add a date",IF(C398="","Pick a category",IF(COUNTIF(Categories!$A$6:$A$30,C398)=0,"Not in Categories",IF(D398="","Add the amount","OK")))))</f>
        <v/>
      </c>
      <c r="I398" s="22">
        <f>IF(AND(G398&lt;&gt;"",G398=Dashboard!$C$4,N(D398)&gt;0),D398+ROW()/10000000,"")</f>
        <v/>
      </c>
    </row>
    <row r="399">
      <c r="A399" s="56" t="n"/>
      <c r="B399" s="54" t="n"/>
      <c r="C399" s="54" t="n"/>
      <c r="D399" s="55" t="n"/>
      <c r="E399" s="54" t="n"/>
      <c r="F399" s="54" t="n"/>
      <c r="G399" s="21">
        <f>IF(A399="","",DATE(YEAR(A399),MONTH(A399),1))</f>
        <v/>
      </c>
      <c r="H399" s="11">
        <f>IF(AND(A399="",D399=""),"",IF(A399="","Add a date",IF(C399="","Pick a category",IF(COUNTIF(Categories!$A$6:$A$30,C399)=0,"Not in Categories",IF(D399="","Add the amount","OK")))))</f>
        <v/>
      </c>
      <c r="I399" s="22">
        <f>IF(AND(G399&lt;&gt;"",G399=Dashboard!$C$4,N(D399)&gt;0),D399+ROW()/10000000,"")</f>
        <v/>
      </c>
    </row>
    <row r="400">
      <c r="A400" s="56" t="n"/>
      <c r="B400" s="54" t="n"/>
      <c r="C400" s="54" t="n"/>
      <c r="D400" s="55" t="n"/>
      <c r="E400" s="54" t="n"/>
      <c r="F400" s="54" t="n"/>
      <c r="G400" s="21">
        <f>IF(A400="","",DATE(YEAR(A400),MONTH(A400),1))</f>
        <v/>
      </c>
      <c r="H400" s="11">
        <f>IF(AND(A400="",D400=""),"",IF(A400="","Add a date",IF(C400="","Pick a category",IF(COUNTIF(Categories!$A$6:$A$30,C400)=0,"Not in Categories",IF(D400="","Add the amount","OK")))))</f>
        <v/>
      </c>
      <c r="I400" s="22">
        <f>IF(AND(G400&lt;&gt;"",G400=Dashboard!$C$4,N(D400)&gt;0),D400+ROW()/10000000,"")</f>
        <v/>
      </c>
    </row>
    <row r="401">
      <c r="A401" s="56" t="n"/>
      <c r="B401" s="54" t="n"/>
      <c r="C401" s="54" t="n"/>
      <c r="D401" s="55" t="n"/>
      <c r="E401" s="54" t="n"/>
      <c r="F401" s="54" t="n"/>
      <c r="G401" s="21">
        <f>IF(A401="","",DATE(YEAR(A401),MONTH(A401),1))</f>
        <v/>
      </c>
      <c r="H401" s="11">
        <f>IF(AND(A401="",D401=""),"",IF(A401="","Add a date",IF(C401="","Pick a category",IF(COUNTIF(Categories!$A$6:$A$30,C401)=0,"Not in Categories",IF(D401="","Add the amount","OK")))))</f>
        <v/>
      </c>
      <c r="I401" s="22">
        <f>IF(AND(G401&lt;&gt;"",G401=Dashboard!$C$4,N(D401)&gt;0),D401+ROW()/10000000,"")</f>
        <v/>
      </c>
    </row>
    <row r="402">
      <c r="A402" s="56" t="n"/>
      <c r="B402" s="54" t="n"/>
      <c r="C402" s="54" t="n"/>
      <c r="D402" s="55" t="n"/>
      <c r="E402" s="54" t="n"/>
      <c r="F402" s="54" t="n"/>
      <c r="G402" s="21">
        <f>IF(A402="","",DATE(YEAR(A402),MONTH(A402),1))</f>
        <v/>
      </c>
      <c r="H402" s="11">
        <f>IF(AND(A402="",D402=""),"",IF(A402="","Add a date",IF(C402="","Pick a category",IF(COUNTIF(Categories!$A$6:$A$30,C402)=0,"Not in Categories",IF(D402="","Add the amount","OK")))))</f>
        <v/>
      </c>
      <c r="I402" s="22">
        <f>IF(AND(G402&lt;&gt;"",G402=Dashboard!$C$4,N(D402)&gt;0),D402+ROW()/10000000,"")</f>
        <v/>
      </c>
    </row>
    <row r="403">
      <c r="A403" s="56" t="n"/>
      <c r="B403" s="54" t="n"/>
      <c r="C403" s="54" t="n"/>
      <c r="D403" s="55" t="n"/>
      <c r="E403" s="54" t="n"/>
      <c r="F403" s="54" t="n"/>
      <c r="G403" s="21">
        <f>IF(A403="","",DATE(YEAR(A403),MONTH(A403),1))</f>
        <v/>
      </c>
      <c r="H403" s="11">
        <f>IF(AND(A403="",D403=""),"",IF(A403="","Add a date",IF(C403="","Pick a category",IF(COUNTIF(Categories!$A$6:$A$30,C403)=0,"Not in Categories",IF(D403="","Add the amount","OK")))))</f>
        <v/>
      </c>
      <c r="I403" s="22">
        <f>IF(AND(G403&lt;&gt;"",G403=Dashboard!$C$4,N(D403)&gt;0),D403+ROW()/10000000,"")</f>
        <v/>
      </c>
    </row>
    <row r="404">
      <c r="A404" s="56" t="n"/>
      <c r="B404" s="54" t="n"/>
      <c r="C404" s="54" t="n"/>
      <c r="D404" s="55" t="n"/>
      <c r="E404" s="54" t="n"/>
      <c r="F404" s="54" t="n"/>
      <c r="G404" s="21">
        <f>IF(A404="","",DATE(YEAR(A404),MONTH(A404),1))</f>
        <v/>
      </c>
      <c r="H404" s="11">
        <f>IF(AND(A404="",D404=""),"",IF(A404="","Add a date",IF(C404="","Pick a category",IF(COUNTIF(Categories!$A$6:$A$30,C404)=0,"Not in Categories",IF(D404="","Add the amount","OK")))))</f>
        <v/>
      </c>
      <c r="I404" s="22">
        <f>IF(AND(G404&lt;&gt;"",G404=Dashboard!$C$4,N(D404)&gt;0),D404+ROW()/10000000,"")</f>
        <v/>
      </c>
    </row>
    <row r="405">
      <c r="A405" s="56" t="n"/>
      <c r="B405" s="54" t="n"/>
      <c r="C405" s="54" t="n"/>
      <c r="D405" s="55" t="n"/>
      <c r="E405" s="54" t="n"/>
      <c r="F405" s="54" t="n"/>
      <c r="G405" s="21">
        <f>IF(A405="","",DATE(YEAR(A405),MONTH(A405),1))</f>
        <v/>
      </c>
      <c r="H405" s="11">
        <f>IF(AND(A405="",D405=""),"",IF(A405="","Add a date",IF(C405="","Pick a category",IF(COUNTIF(Categories!$A$6:$A$30,C405)=0,"Not in Categories",IF(D405="","Add the amount","OK")))))</f>
        <v/>
      </c>
      <c r="I405" s="22">
        <f>IF(AND(G405&lt;&gt;"",G405=Dashboard!$C$4,N(D405)&gt;0),D405+ROW()/10000000,"")</f>
        <v/>
      </c>
    </row>
    <row r="406">
      <c r="A406" s="56" t="n"/>
      <c r="B406" s="54" t="n"/>
      <c r="C406" s="54" t="n"/>
      <c r="D406" s="55" t="n"/>
      <c r="E406" s="54" t="n"/>
      <c r="F406" s="54" t="n"/>
      <c r="G406" s="21">
        <f>IF(A406="","",DATE(YEAR(A406),MONTH(A406),1))</f>
        <v/>
      </c>
      <c r="H406" s="11">
        <f>IF(AND(A406="",D406=""),"",IF(A406="","Add a date",IF(C406="","Pick a category",IF(COUNTIF(Categories!$A$6:$A$30,C406)=0,"Not in Categories",IF(D406="","Add the amount","OK")))))</f>
        <v/>
      </c>
      <c r="I406" s="22">
        <f>IF(AND(G406&lt;&gt;"",G406=Dashboard!$C$4,N(D406)&gt;0),D406+ROW()/10000000,"")</f>
        <v/>
      </c>
    </row>
    <row r="407">
      <c r="A407" s="56" t="n"/>
      <c r="B407" s="54" t="n"/>
      <c r="C407" s="54" t="n"/>
      <c r="D407" s="55" t="n"/>
      <c r="E407" s="54" t="n"/>
      <c r="F407" s="54" t="n"/>
      <c r="G407" s="21">
        <f>IF(A407="","",DATE(YEAR(A407),MONTH(A407),1))</f>
        <v/>
      </c>
      <c r="H407" s="11">
        <f>IF(AND(A407="",D407=""),"",IF(A407="","Add a date",IF(C407="","Pick a category",IF(COUNTIF(Categories!$A$6:$A$30,C407)=0,"Not in Categories",IF(D407="","Add the amount","OK")))))</f>
        <v/>
      </c>
      <c r="I407" s="22">
        <f>IF(AND(G407&lt;&gt;"",G407=Dashboard!$C$4,N(D407)&gt;0),D407+ROW()/10000000,"")</f>
        <v/>
      </c>
    </row>
    <row r="408">
      <c r="A408" s="56" t="n"/>
      <c r="B408" s="54" t="n"/>
      <c r="C408" s="54" t="n"/>
      <c r="D408" s="55" t="n"/>
      <c r="E408" s="54" t="n"/>
      <c r="F408" s="54" t="n"/>
      <c r="G408" s="21">
        <f>IF(A408="","",DATE(YEAR(A408),MONTH(A408),1))</f>
        <v/>
      </c>
      <c r="H408" s="11">
        <f>IF(AND(A408="",D408=""),"",IF(A408="","Add a date",IF(C408="","Pick a category",IF(COUNTIF(Categories!$A$6:$A$30,C408)=0,"Not in Categories",IF(D408="","Add the amount","OK")))))</f>
        <v/>
      </c>
      <c r="I408" s="22">
        <f>IF(AND(G408&lt;&gt;"",G408=Dashboard!$C$4,N(D408)&gt;0),D408+ROW()/10000000,"")</f>
        <v/>
      </c>
    </row>
    <row r="409">
      <c r="A409" s="56" t="n"/>
      <c r="B409" s="54" t="n"/>
      <c r="C409" s="54" t="n"/>
      <c r="D409" s="55" t="n"/>
      <c r="E409" s="54" t="n"/>
      <c r="F409" s="54" t="n"/>
      <c r="G409" s="21">
        <f>IF(A409="","",DATE(YEAR(A409),MONTH(A409),1))</f>
        <v/>
      </c>
      <c r="H409" s="11">
        <f>IF(AND(A409="",D409=""),"",IF(A409="","Add a date",IF(C409="","Pick a category",IF(COUNTIF(Categories!$A$6:$A$30,C409)=0,"Not in Categories",IF(D409="","Add the amount","OK")))))</f>
        <v/>
      </c>
      <c r="I409" s="22">
        <f>IF(AND(G409&lt;&gt;"",G409=Dashboard!$C$4,N(D409)&gt;0),D409+ROW()/10000000,"")</f>
        <v/>
      </c>
    </row>
    <row r="410">
      <c r="A410" s="56" t="n"/>
      <c r="B410" s="54" t="n"/>
      <c r="C410" s="54" t="n"/>
      <c r="D410" s="55" t="n"/>
      <c r="E410" s="54" t="n"/>
      <c r="F410" s="54" t="n"/>
      <c r="G410" s="21">
        <f>IF(A410="","",DATE(YEAR(A410),MONTH(A410),1))</f>
        <v/>
      </c>
      <c r="H410" s="11">
        <f>IF(AND(A410="",D410=""),"",IF(A410="","Add a date",IF(C410="","Pick a category",IF(COUNTIF(Categories!$A$6:$A$30,C410)=0,"Not in Categories",IF(D410="","Add the amount","OK")))))</f>
        <v/>
      </c>
      <c r="I410" s="22">
        <f>IF(AND(G410&lt;&gt;"",G410=Dashboard!$C$4,N(D410)&gt;0),D410+ROW()/10000000,"")</f>
        <v/>
      </c>
    </row>
    <row r="411">
      <c r="A411" s="56" t="n"/>
      <c r="B411" s="54" t="n"/>
      <c r="C411" s="54" t="n"/>
      <c r="D411" s="55" t="n"/>
      <c r="E411" s="54" t="n"/>
      <c r="F411" s="54" t="n"/>
      <c r="G411" s="21">
        <f>IF(A411="","",DATE(YEAR(A411),MONTH(A411),1))</f>
        <v/>
      </c>
      <c r="H411" s="11">
        <f>IF(AND(A411="",D411=""),"",IF(A411="","Add a date",IF(C411="","Pick a category",IF(COUNTIF(Categories!$A$6:$A$30,C411)=0,"Not in Categories",IF(D411="","Add the amount","OK")))))</f>
        <v/>
      </c>
      <c r="I411" s="22">
        <f>IF(AND(G411&lt;&gt;"",G411=Dashboard!$C$4,N(D411)&gt;0),D411+ROW()/10000000,"")</f>
        <v/>
      </c>
    </row>
    <row r="412">
      <c r="A412" s="56" t="n"/>
      <c r="B412" s="54" t="n"/>
      <c r="C412" s="54" t="n"/>
      <c r="D412" s="55" t="n"/>
      <c r="E412" s="54" t="n"/>
      <c r="F412" s="54" t="n"/>
      <c r="G412" s="21">
        <f>IF(A412="","",DATE(YEAR(A412),MONTH(A412),1))</f>
        <v/>
      </c>
      <c r="H412" s="11">
        <f>IF(AND(A412="",D412=""),"",IF(A412="","Add a date",IF(C412="","Pick a category",IF(COUNTIF(Categories!$A$6:$A$30,C412)=0,"Not in Categories",IF(D412="","Add the amount","OK")))))</f>
        <v/>
      </c>
      <c r="I412" s="22">
        <f>IF(AND(G412&lt;&gt;"",G412=Dashboard!$C$4,N(D412)&gt;0),D412+ROW()/10000000,"")</f>
        <v/>
      </c>
    </row>
    <row r="413">
      <c r="A413" s="56" t="n"/>
      <c r="B413" s="54" t="n"/>
      <c r="C413" s="54" t="n"/>
      <c r="D413" s="55" t="n"/>
      <c r="E413" s="54" t="n"/>
      <c r="F413" s="54" t="n"/>
      <c r="G413" s="21">
        <f>IF(A413="","",DATE(YEAR(A413),MONTH(A413),1))</f>
        <v/>
      </c>
      <c r="H413" s="11">
        <f>IF(AND(A413="",D413=""),"",IF(A413="","Add a date",IF(C413="","Pick a category",IF(COUNTIF(Categories!$A$6:$A$30,C413)=0,"Not in Categories",IF(D413="","Add the amount","OK")))))</f>
        <v/>
      </c>
      <c r="I413" s="22">
        <f>IF(AND(G413&lt;&gt;"",G413=Dashboard!$C$4,N(D413)&gt;0),D413+ROW()/10000000,"")</f>
        <v/>
      </c>
    </row>
    <row r="414">
      <c r="A414" s="56" t="n"/>
      <c r="B414" s="54" t="n"/>
      <c r="C414" s="54" t="n"/>
      <c r="D414" s="55" t="n"/>
      <c r="E414" s="54" t="n"/>
      <c r="F414" s="54" t="n"/>
      <c r="G414" s="21">
        <f>IF(A414="","",DATE(YEAR(A414),MONTH(A414),1))</f>
        <v/>
      </c>
      <c r="H414" s="11">
        <f>IF(AND(A414="",D414=""),"",IF(A414="","Add a date",IF(C414="","Pick a category",IF(COUNTIF(Categories!$A$6:$A$30,C414)=0,"Not in Categories",IF(D414="","Add the amount","OK")))))</f>
        <v/>
      </c>
      <c r="I414" s="22">
        <f>IF(AND(G414&lt;&gt;"",G414=Dashboard!$C$4,N(D414)&gt;0),D414+ROW()/10000000,"")</f>
        <v/>
      </c>
    </row>
    <row r="415">
      <c r="A415" s="56" t="n"/>
      <c r="B415" s="54" t="n"/>
      <c r="C415" s="54" t="n"/>
      <c r="D415" s="55" t="n"/>
      <c r="E415" s="54" t="n"/>
      <c r="F415" s="54" t="n"/>
      <c r="G415" s="21">
        <f>IF(A415="","",DATE(YEAR(A415),MONTH(A415),1))</f>
        <v/>
      </c>
      <c r="H415" s="11">
        <f>IF(AND(A415="",D415=""),"",IF(A415="","Add a date",IF(C415="","Pick a category",IF(COUNTIF(Categories!$A$6:$A$30,C415)=0,"Not in Categories",IF(D415="","Add the amount","OK")))))</f>
        <v/>
      </c>
      <c r="I415" s="22">
        <f>IF(AND(G415&lt;&gt;"",G415=Dashboard!$C$4,N(D415)&gt;0),D415+ROW()/10000000,"")</f>
        <v/>
      </c>
    </row>
    <row r="416">
      <c r="A416" s="56" t="n"/>
      <c r="B416" s="54" t="n"/>
      <c r="C416" s="54" t="n"/>
      <c r="D416" s="55" t="n"/>
      <c r="E416" s="54" t="n"/>
      <c r="F416" s="54" t="n"/>
      <c r="G416" s="21">
        <f>IF(A416="","",DATE(YEAR(A416),MONTH(A416),1))</f>
        <v/>
      </c>
      <c r="H416" s="11">
        <f>IF(AND(A416="",D416=""),"",IF(A416="","Add a date",IF(C416="","Pick a category",IF(COUNTIF(Categories!$A$6:$A$30,C416)=0,"Not in Categories",IF(D416="","Add the amount","OK")))))</f>
        <v/>
      </c>
      <c r="I416" s="22">
        <f>IF(AND(G416&lt;&gt;"",G416=Dashboard!$C$4,N(D416)&gt;0),D416+ROW()/10000000,"")</f>
        <v/>
      </c>
    </row>
    <row r="417">
      <c r="A417" s="56" t="n"/>
      <c r="B417" s="54" t="n"/>
      <c r="C417" s="54" t="n"/>
      <c r="D417" s="55" t="n"/>
      <c r="E417" s="54" t="n"/>
      <c r="F417" s="54" t="n"/>
      <c r="G417" s="21">
        <f>IF(A417="","",DATE(YEAR(A417),MONTH(A417),1))</f>
        <v/>
      </c>
      <c r="H417" s="11">
        <f>IF(AND(A417="",D417=""),"",IF(A417="","Add a date",IF(C417="","Pick a category",IF(COUNTIF(Categories!$A$6:$A$30,C417)=0,"Not in Categories",IF(D417="","Add the amount","OK")))))</f>
        <v/>
      </c>
      <c r="I417" s="22">
        <f>IF(AND(G417&lt;&gt;"",G417=Dashboard!$C$4,N(D417)&gt;0),D417+ROW()/10000000,"")</f>
        <v/>
      </c>
    </row>
    <row r="418">
      <c r="A418" s="56" t="n"/>
      <c r="B418" s="54" t="n"/>
      <c r="C418" s="54" t="n"/>
      <c r="D418" s="55" t="n"/>
      <c r="E418" s="54" t="n"/>
      <c r="F418" s="54" t="n"/>
      <c r="G418" s="21">
        <f>IF(A418="","",DATE(YEAR(A418),MONTH(A418),1))</f>
        <v/>
      </c>
      <c r="H418" s="11">
        <f>IF(AND(A418="",D418=""),"",IF(A418="","Add a date",IF(C418="","Pick a category",IF(COUNTIF(Categories!$A$6:$A$30,C418)=0,"Not in Categories",IF(D418="","Add the amount","OK")))))</f>
        <v/>
      </c>
      <c r="I418" s="22">
        <f>IF(AND(G418&lt;&gt;"",G418=Dashboard!$C$4,N(D418)&gt;0),D418+ROW()/10000000,"")</f>
        <v/>
      </c>
    </row>
    <row r="419">
      <c r="A419" s="56" t="n"/>
      <c r="B419" s="54" t="n"/>
      <c r="C419" s="54" t="n"/>
      <c r="D419" s="55" t="n"/>
      <c r="E419" s="54" t="n"/>
      <c r="F419" s="54" t="n"/>
      <c r="G419" s="21">
        <f>IF(A419="","",DATE(YEAR(A419),MONTH(A419),1))</f>
        <v/>
      </c>
      <c r="H419" s="11">
        <f>IF(AND(A419="",D419=""),"",IF(A419="","Add a date",IF(C419="","Pick a category",IF(COUNTIF(Categories!$A$6:$A$30,C419)=0,"Not in Categories",IF(D419="","Add the amount","OK")))))</f>
        <v/>
      </c>
      <c r="I419" s="22">
        <f>IF(AND(G419&lt;&gt;"",G419=Dashboard!$C$4,N(D419)&gt;0),D419+ROW()/10000000,"")</f>
        <v/>
      </c>
    </row>
    <row r="420">
      <c r="A420" s="56" t="n"/>
      <c r="B420" s="54" t="n"/>
      <c r="C420" s="54" t="n"/>
      <c r="D420" s="55" t="n"/>
      <c r="E420" s="54" t="n"/>
      <c r="F420" s="54" t="n"/>
      <c r="G420" s="21">
        <f>IF(A420="","",DATE(YEAR(A420),MONTH(A420),1))</f>
        <v/>
      </c>
      <c r="H420" s="11">
        <f>IF(AND(A420="",D420=""),"",IF(A420="","Add a date",IF(C420="","Pick a category",IF(COUNTIF(Categories!$A$6:$A$30,C420)=0,"Not in Categories",IF(D420="","Add the amount","OK")))))</f>
        <v/>
      </c>
      <c r="I420" s="22">
        <f>IF(AND(G420&lt;&gt;"",G420=Dashboard!$C$4,N(D420)&gt;0),D420+ROW()/10000000,"")</f>
        <v/>
      </c>
    </row>
    <row r="421">
      <c r="A421" s="56" t="n"/>
      <c r="B421" s="54" t="n"/>
      <c r="C421" s="54" t="n"/>
      <c r="D421" s="55" t="n"/>
      <c r="E421" s="54" t="n"/>
      <c r="F421" s="54" t="n"/>
      <c r="G421" s="21">
        <f>IF(A421="","",DATE(YEAR(A421),MONTH(A421),1))</f>
        <v/>
      </c>
      <c r="H421" s="11">
        <f>IF(AND(A421="",D421=""),"",IF(A421="","Add a date",IF(C421="","Pick a category",IF(COUNTIF(Categories!$A$6:$A$30,C421)=0,"Not in Categories",IF(D421="","Add the amount","OK")))))</f>
        <v/>
      </c>
      <c r="I421" s="22">
        <f>IF(AND(G421&lt;&gt;"",G421=Dashboard!$C$4,N(D421)&gt;0),D421+ROW()/10000000,"")</f>
        <v/>
      </c>
    </row>
    <row r="422">
      <c r="A422" s="56" t="n"/>
      <c r="B422" s="54" t="n"/>
      <c r="C422" s="54" t="n"/>
      <c r="D422" s="55" t="n"/>
      <c r="E422" s="54" t="n"/>
      <c r="F422" s="54" t="n"/>
      <c r="G422" s="21">
        <f>IF(A422="","",DATE(YEAR(A422),MONTH(A422),1))</f>
        <v/>
      </c>
      <c r="H422" s="11">
        <f>IF(AND(A422="",D422=""),"",IF(A422="","Add a date",IF(C422="","Pick a category",IF(COUNTIF(Categories!$A$6:$A$30,C422)=0,"Not in Categories",IF(D422="","Add the amount","OK")))))</f>
        <v/>
      </c>
      <c r="I422" s="22">
        <f>IF(AND(G422&lt;&gt;"",G422=Dashboard!$C$4,N(D422)&gt;0),D422+ROW()/10000000,"")</f>
        <v/>
      </c>
    </row>
    <row r="423">
      <c r="A423" s="56" t="n"/>
      <c r="B423" s="54" t="n"/>
      <c r="C423" s="54" t="n"/>
      <c r="D423" s="55" t="n"/>
      <c r="E423" s="54" t="n"/>
      <c r="F423" s="54" t="n"/>
      <c r="G423" s="21">
        <f>IF(A423="","",DATE(YEAR(A423),MONTH(A423),1))</f>
        <v/>
      </c>
      <c r="H423" s="11">
        <f>IF(AND(A423="",D423=""),"",IF(A423="","Add a date",IF(C423="","Pick a category",IF(COUNTIF(Categories!$A$6:$A$30,C423)=0,"Not in Categories",IF(D423="","Add the amount","OK")))))</f>
        <v/>
      </c>
      <c r="I423" s="22">
        <f>IF(AND(G423&lt;&gt;"",G423=Dashboard!$C$4,N(D423)&gt;0),D423+ROW()/10000000,"")</f>
        <v/>
      </c>
    </row>
    <row r="424">
      <c r="A424" s="56" t="n"/>
      <c r="B424" s="54" t="n"/>
      <c r="C424" s="54" t="n"/>
      <c r="D424" s="55" t="n"/>
      <c r="E424" s="54" t="n"/>
      <c r="F424" s="54" t="n"/>
      <c r="G424" s="21">
        <f>IF(A424="","",DATE(YEAR(A424),MONTH(A424),1))</f>
        <v/>
      </c>
      <c r="H424" s="11">
        <f>IF(AND(A424="",D424=""),"",IF(A424="","Add a date",IF(C424="","Pick a category",IF(COUNTIF(Categories!$A$6:$A$30,C424)=0,"Not in Categories",IF(D424="","Add the amount","OK")))))</f>
        <v/>
      </c>
      <c r="I424" s="22">
        <f>IF(AND(G424&lt;&gt;"",G424=Dashboard!$C$4,N(D424)&gt;0),D424+ROW()/10000000,"")</f>
        <v/>
      </c>
    </row>
    <row r="425">
      <c r="A425" s="56" t="n"/>
      <c r="B425" s="54" t="n"/>
      <c r="C425" s="54" t="n"/>
      <c r="D425" s="55" t="n"/>
      <c r="E425" s="54" t="n"/>
      <c r="F425" s="54" t="n"/>
      <c r="G425" s="21">
        <f>IF(A425="","",DATE(YEAR(A425),MONTH(A425),1))</f>
        <v/>
      </c>
      <c r="H425" s="11">
        <f>IF(AND(A425="",D425=""),"",IF(A425="","Add a date",IF(C425="","Pick a category",IF(COUNTIF(Categories!$A$6:$A$30,C425)=0,"Not in Categories",IF(D425="","Add the amount","OK")))))</f>
        <v/>
      </c>
      <c r="I425" s="22">
        <f>IF(AND(G425&lt;&gt;"",G425=Dashboard!$C$4,N(D425)&gt;0),D425+ROW()/10000000,"")</f>
        <v/>
      </c>
    </row>
    <row r="426">
      <c r="A426" s="56" t="n"/>
      <c r="B426" s="54" t="n"/>
      <c r="C426" s="54" t="n"/>
      <c r="D426" s="55" t="n"/>
      <c r="E426" s="54" t="n"/>
      <c r="F426" s="54" t="n"/>
      <c r="G426" s="21">
        <f>IF(A426="","",DATE(YEAR(A426),MONTH(A426),1))</f>
        <v/>
      </c>
      <c r="H426" s="11">
        <f>IF(AND(A426="",D426=""),"",IF(A426="","Add a date",IF(C426="","Pick a category",IF(COUNTIF(Categories!$A$6:$A$30,C426)=0,"Not in Categories",IF(D426="","Add the amount","OK")))))</f>
        <v/>
      </c>
      <c r="I426" s="22">
        <f>IF(AND(G426&lt;&gt;"",G426=Dashboard!$C$4,N(D426)&gt;0),D426+ROW()/10000000,"")</f>
        <v/>
      </c>
    </row>
    <row r="427">
      <c r="A427" s="56" t="n"/>
      <c r="B427" s="54" t="n"/>
      <c r="C427" s="54" t="n"/>
      <c r="D427" s="55" t="n"/>
      <c r="E427" s="54" t="n"/>
      <c r="F427" s="54" t="n"/>
      <c r="G427" s="21">
        <f>IF(A427="","",DATE(YEAR(A427),MONTH(A427),1))</f>
        <v/>
      </c>
      <c r="H427" s="11">
        <f>IF(AND(A427="",D427=""),"",IF(A427="","Add a date",IF(C427="","Pick a category",IF(COUNTIF(Categories!$A$6:$A$30,C427)=0,"Not in Categories",IF(D427="","Add the amount","OK")))))</f>
        <v/>
      </c>
      <c r="I427" s="22">
        <f>IF(AND(G427&lt;&gt;"",G427=Dashboard!$C$4,N(D427)&gt;0),D427+ROW()/10000000,"")</f>
        <v/>
      </c>
    </row>
    <row r="428">
      <c r="A428" s="56" t="n"/>
      <c r="B428" s="54" t="n"/>
      <c r="C428" s="54" t="n"/>
      <c r="D428" s="55" t="n"/>
      <c r="E428" s="54" t="n"/>
      <c r="F428" s="54" t="n"/>
      <c r="G428" s="21">
        <f>IF(A428="","",DATE(YEAR(A428),MONTH(A428),1))</f>
        <v/>
      </c>
      <c r="H428" s="11">
        <f>IF(AND(A428="",D428=""),"",IF(A428="","Add a date",IF(C428="","Pick a category",IF(COUNTIF(Categories!$A$6:$A$30,C428)=0,"Not in Categories",IF(D428="","Add the amount","OK")))))</f>
        <v/>
      </c>
      <c r="I428" s="22">
        <f>IF(AND(G428&lt;&gt;"",G428=Dashboard!$C$4,N(D428)&gt;0),D428+ROW()/10000000,"")</f>
        <v/>
      </c>
    </row>
    <row r="429">
      <c r="A429" s="56" t="n"/>
      <c r="B429" s="54" t="n"/>
      <c r="C429" s="54" t="n"/>
      <c r="D429" s="55" t="n"/>
      <c r="E429" s="54" t="n"/>
      <c r="F429" s="54" t="n"/>
      <c r="G429" s="21">
        <f>IF(A429="","",DATE(YEAR(A429),MONTH(A429),1))</f>
        <v/>
      </c>
      <c r="H429" s="11">
        <f>IF(AND(A429="",D429=""),"",IF(A429="","Add a date",IF(C429="","Pick a category",IF(COUNTIF(Categories!$A$6:$A$30,C429)=0,"Not in Categories",IF(D429="","Add the amount","OK")))))</f>
        <v/>
      </c>
      <c r="I429" s="22">
        <f>IF(AND(G429&lt;&gt;"",G429=Dashboard!$C$4,N(D429)&gt;0),D429+ROW()/10000000,"")</f>
        <v/>
      </c>
    </row>
    <row r="430">
      <c r="A430" s="56" t="n"/>
      <c r="B430" s="54" t="n"/>
      <c r="C430" s="54" t="n"/>
      <c r="D430" s="55" t="n"/>
      <c r="E430" s="54" t="n"/>
      <c r="F430" s="54" t="n"/>
      <c r="G430" s="21">
        <f>IF(A430="","",DATE(YEAR(A430),MONTH(A430),1))</f>
        <v/>
      </c>
      <c r="H430" s="11">
        <f>IF(AND(A430="",D430=""),"",IF(A430="","Add a date",IF(C430="","Pick a category",IF(COUNTIF(Categories!$A$6:$A$30,C430)=0,"Not in Categories",IF(D430="","Add the amount","OK")))))</f>
        <v/>
      </c>
      <c r="I430" s="22">
        <f>IF(AND(G430&lt;&gt;"",G430=Dashboard!$C$4,N(D430)&gt;0),D430+ROW()/10000000,"")</f>
        <v/>
      </c>
    </row>
    <row r="431">
      <c r="A431" s="56" t="n"/>
      <c r="B431" s="54" t="n"/>
      <c r="C431" s="54" t="n"/>
      <c r="D431" s="55" t="n"/>
      <c r="E431" s="54" t="n"/>
      <c r="F431" s="54" t="n"/>
      <c r="G431" s="21">
        <f>IF(A431="","",DATE(YEAR(A431),MONTH(A431),1))</f>
        <v/>
      </c>
      <c r="H431" s="11">
        <f>IF(AND(A431="",D431=""),"",IF(A431="","Add a date",IF(C431="","Pick a category",IF(COUNTIF(Categories!$A$6:$A$30,C431)=0,"Not in Categories",IF(D431="","Add the amount","OK")))))</f>
        <v/>
      </c>
      <c r="I431" s="22">
        <f>IF(AND(G431&lt;&gt;"",G431=Dashboard!$C$4,N(D431)&gt;0),D431+ROW()/10000000,"")</f>
        <v/>
      </c>
    </row>
    <row r="432">
      <c r="A432" s="56" t="n"/>
      <c r="B432" s="54" t="n"/>
      <c r="C432" s="54" t="n"/>
      <c r="D432" s="55" t="n"/>
      <c r="E432" s="54" t="n"/>
      <c r="F432" s="54" t="n"/>
      <c r="G432" s="21">
        <f>IF(A432="","",DATE(YEAR(A432),MONTH(A432),1))</f>
        <v/>
      </c>
      <c r="H432" s="11">
        <f>IF(AND(A432="",D432=""),"",IF(A432="","Add a date",IF(C432="","Pick a category",IF(COUNTIF(Categories!$A$6:$A$30,C432)=0,"Not in Categories",IF(D432="","Add the amount","OK")))))</f>
        <v/>
      </c>
      <c r="I432" s="22">
        <f>IF(AND(G432&lt;&gt;"",G432=Dashboard!$C$4,N(D432)&gt;0),D432+ROW()/10000000,"")</f>
        <v/>
      </c>
    </row>
    <row r="433">
      <c r="A433" s="56" t="n"/>
      <c r="B433" s="54" t="n"/>
      <c r="C433" s="54" t="n"/>
      <c r="D433" s="55" t="n"/>
      <c r="E433" s="54" t="n"/>
      <c r="F433" s="54" t="n"/>
      <c r="G433" s="21">
        <f>IF(A433="","",DATE(YEAR(A433),MONTH(A433),1))</f>
        <v/>
      </c>
      <c r="H433" s="11">
        <f>IF(AND(A433="",D433=""),"",IF(A433="","Add a date",IF(C433="","Pick a category",IF(COUNTIF(Categories!$A$6:$A$30,C433)=0,"Not in Categories",IF(D433="","Add the amount","OK")))))</f>
        <v/>
      </c>
      <c r="I433" s="22">
        <f>IF(AND(G433&lt;&gt;"",G433=Dashboard!$C$4,N(D433)&gt;0),D433+ROW()/10000000,"")</f>
        <v/>
      </c>
    </row>
    <row r="434">
      <c r="A434" s="56" t="n"/>
      <c r="B434" s="54" t="n"/>
      <c r="C434" s="54" t="n"/>
      <c r="D434" s="55" t="n"/>
      <c r="E434" s="54" t="n"/>
      <c r="F434" s="54" t="n"/>
      <c r="G434" s="21">
        <f>IF(A434="","",DATE(YEAR(A434),MONTH(A434),1))</f>
        <v/>
      </c>
      <c r="H434" s="11">
        <f>IF(AND(A434="",D434=""),"",IF(A434="","Add a date",IF(C434="","Pick a category",IF(COUNTIF(Categories!$A$6:$A$30,C434)=0,"Not in Categories",IF(D434="","Add the amount","OK")))))</f>
        <v/>
      </c>
      <c r="I434" s="22">
        <f>IF(AND(G434&lt;&gt;"",G434=Dashboard!$C$4,N(D434)&gt;0),D434+ROW()/10000000,"")</f>
        <v/>
      </c>
    </row>
    <row r="435">
      <c r="A435" s="56" t="n"/>
      <c r="B435" s="54" t="n"/>
      <c r="C435" s="54" t="n"/>
      <c r="D435" s="55" t="n"/>
      <c r="E435" s="54" t="n"/>
      <c r="F435" s="54" t="n"/>
      <c r="G435" s="21">
        <f>IF(A435="","",DATE(YEAR(A435),MONTH(A435),1))</f>
        <v/>
      </c>
      <c r="H435" s="11">
        <f>IF(AND(A435="",D435=""),"",IF(A435="","Add a date",IF(C435="","Pick a category",IF(COUNTIF(Categories!$A$6:$A$30,C435)=0,"Not in Categories",IF(D435="","Add the amount","OK")))))</f>
        <v/>
      </c>
      <c r="I435" s="22">
        <f>IF(AND(G435&lt;&gt;"",G435=Dashboard!$C$4,N(D435)&gt;0),D435+ROW()/10000000,"")</f>
        <v/>
      </c>
    </row>
    <row r="436">
      <c r="A436" s="56" t="n"/>
      <c r="B436" s="54" t="n"/>
      <c r="C436" s="54" t="n"/>
      <c r="D436" s="55" t="n"/>
      <c r="E436" s="54" t="n"/>
      <c r="F436" s="54" t="n"/>
      <c r="G436" s="21">
        <f>IF(A436="","",DATE(YEAR(A436),MONTH(A436),1))</f>
        <v/>
      </c>
      <c r="H436" s="11">
        <f>IF(AND(A436="",D436=""),"",IF(A436="","Add a date",IF(C436="","Pick a category",IF(COUNTIF(Categories!$A$6:$A$30,C436)=0,"Not in Categories",IF(D436="","Add the amount","OK")))))</f>
        <v/>
      </c>
      <c r="I436" s="22">
        <f>IF(AND(G436&lt;&gt;"",G436=Dashboard!$C$4,N(D436)&gt;0),D436+ROW()/10000000,"")</f>
        <v/>
      </c>
    </row>
    <row r="437">
      <c r="A437" s="56" t="n"/>
      <c r="B437" s="54" t="n"/>
      <c r="C437" s="54" t="n"/>
      <c r="D437" s="55" t="n"/>
      <c r="E437" s="54" t="n"/>
      <c r="F437" s="54" t="n"/>
      <c r="G437" s="21">
        <f>IF(A437="","",DATE(YEAR(A437),MONTH(A437),1))</f>
        <v/>
      </c>
      <c r="H437" s="11">
        <f>IF(AND(A437="",D437=""),"",IF(A437="","Add a date",IF(C437="","Pick a category",IF(COUNTIF(Categories!$A$6:$A$30,C437)=0,"Not in Categories",IF(D437="","Add the amount","OK")))))</f>
        <v/>
      </c>
      <c r="I437" s="22">
        <f>IF(AND(G437&lt;&gt;"",G437=Dashboard!$C$4,N(D437)&gt;0),D437+ROW()/10000000,"")</f>
        <v/>
      </c>
    </row>
    <row r="438">
      <c r="A438" s="56" t="n"/>
      <c r="B438" s="54" t="n"/>
      <c r="C438" s="54" t="n"/>
      <c r="D438" s="55" t="n"/>
      <c r="E438" s="54" t="n"/>
      <c r="F438" s="54" t="n"/>
      <c r="G438" s="21">
        <f>IF(A438="","",DATE(YEAR(A438),MONTH(A438),1))</f>
        <v/>
      </c>
      <c r="H438" s="11">
        <f>IF(AND(A438="",D438=""),"",IF(A438="","Add a date",IF(C438="","Pick a category",IF(COUNTIF(Categories!$A$6:$A$30,C438)=0,"Not in Categories",IF(D438="","Add the amount","OK")))))</f>
        <v/>
      </c>
      <c r="I438" s="22">
        <f>IF(AND(G438&lt;&gt;"",G438=Dashboard!$C$4,N(D438)&gt;0),D438+ROW()/10000000,"")</f>
        <v/>
      </c>
    </row>
    <row r="439">
      <c r="A439" s="56" t="n"/>
      <c r="B439" s="54" t="n"/>
      <c r="C439" s="54" t="n"/>
      <c r="D439" s="55" t="n"/>
      <c r="E439" s="54" t="n"/>
      <c r="F439" s="54" t="n"/>
      <c r="G439" s="21">
        <f>IF(A439="","",DATE(YEAR(A439),MONTH(A439),1))</f>
        <v/>
      </c>
      <c r="H439" s="11">
        <f>IF(AND(A439="",D439=""),"",IF(A439="","Add a date",IF(C439="","Pick a category",IF(COUNTIF(Categories!$A$6:$A$30,C439)=0,"Not in Categories",IF(D439="","Add the amount","OK")))))</f>
        <v/>
      </c>
      <c r="I439" s="22">
        <f>IF(AND(G439&lt;&gt;"",G439=Dashboard!$C$4,N(D439)&gt;0),D439+ROW()/10000000,"")</f>
        <v/>
      </c>
    </row>
    <row r="440">
      <c r="A440" s="56" t="n"/>
      <c r="B440" s="54" t="n"/>
      <c r="C440" s="54" t="n"/>
      <c r="D440" s="55" t="n"/>
      <c r="E440" s="54" t="n"/>
      <c r="F440" s="54" t="n"/>
      <c r="G440" s="21">
        <f>IF(A440="","",DATE(YEAR(A440),MONTH(A440),1))</f>
        <v/>
      </c>
      <c r="H440" s="11">
        <f>IF(AND(A440="",D440=""),"",IF(A440="","Add a date",IF(C440="","Pick a category",IF(COUNTIF(Categories!$A$6:$A$30,C440)=0,"Not in Categories",IF(D440="","Add the amount","OK")))))</f>
        <v/>
      </c>
      <c r="I440" s="22">
        <f>IF(AND(G440&lt;&gt;"",G440=Dashboard!$C$4,N(D440)&gt;0),D440+ROW()/10000000,"")</f>
        <v/>
      </c>
    </row>
    <row r="441">
      <c r="A441" s="56" t="n"/>
      <c r="B441" s="54" t="n"/>
      <c r="C441" s="54" t="n"/>
      <c r="D441" s="55" t="n"/>
      <c r="E441" s="54" t="n"/>
      <c r="F441" s="54" t="n"/>
      <c r="G441" s="21">
        <f>IF(A441="","",DATE(YEAR(A441),MONTH(A441),1))</f>
        <v/>
      </c>
      <c r="H441" s="11">
        <f>IF(AND(A441="",D441=""),"",IF(A441="","Add a date",IF(C441="","Pick a category",IF(COUNTIF(Categories!$A$6:$A$30,C441)=0,"Not in Categories",IF(D441="","Add the amount","OK")))))</f>
        <v/>
      </c>
      <c r="I441" s="22">
        <f>IF(AND(G441&lt;&gt;"",G441=Dashboard!$C$4,N(D441)&gt;0),D441+ROW()/10000000,"")</f>
        <v/>
      </c>
    </row>
    <row r="442">
      <c r="A442" s="56" t="n"/>
      <c r="B442" s="54" t="n"/>
      <c r="C442" s="54" t="n"/>
      <c r="D442" s="55" t="n"/>
      <c r="E442" s="54" t="n"/>
      <c r="F442" s="54" t="n"/>
      <c r="G442" s="21">
        <f>IF(A442="","",DATE(YEAR(A442),MONTH(A442),1))</f>
        <v/>
      </c>
      <c r="H442" s="11">
        <f>IF(AND(A442="",D442=""),"",IF(A442="","Add a date",IF(C442="","Pick a category",IF(COUNTIF(Categories!$A$6:$A$30,C442)=0,"Not in Categories",IF(D442="","Add the amount","OK")))))</f>
        <v/>
      </c>
      <c r="I442" s="22">
        <f>IF(AND(G442&lt;&gt;"",G442=Dashboard!$C$4,N(D442)&gt;0),D442+ROW()/10000000,"")</f>
        <v/>
      </c>
    </row>
    <row r="443">
      <c r="A443" s="56" t="n"/>
      <c r="B443" s="54" t="n"/>
      <c r="C443" s="54" t="n"/>
      <c r="D443" s="55" t="n"/>
      <c r="E443" s="54" t="n"/>
      <c r="F443" s="54" t="n"/>
      <c r="G443" s="21">
        <f>IF(A443="","",DATE(YEAR(A443),MONTH(A443),1))</f>
        <v/>
      </c>
      <c r="H443" s="11">
        <f>IF(AND(A443="",D443=""),"",IF(A443="","Add a date",IF(C443="","Pick a category",IF(COUNTIF(Categories!$A$6:$A$30,C443)=0,"Not in Categories",IF(D443="","Add the amount","OK")))))</f>
        <v/>
      </c>
      <c r="I443" s="22">
        <f>IF(AND(G443&lt;&gt;"",G443=Dashboard!$C$4,N(D443)&gt;0),D443+ROW()/10000000,"")</f>
        <v/>
      </c>
    </row>
    <row r="444">
      <c r="A444" s="56" t="n"/>
      <c r="B444" s="54" t="n"/>
      <c r="C444" s="54" t="n"/>
      <c r="D444" s="55" t="n"/>
      <c r="E444" s="54" t="n"/>
      <c r="F444" s="54" t="n"/>
      <c r="G444" s="21">
        <f>IF(A444="","",DATE(YEAR(A444),MONTH(A444),1))</f>
        <v/>
      </c>
      <c r="H444" s="11">
        <f>IF(AND(A444="",D444=""),"",IF(A444="","Add a date",IF(C444="","Pick a category",IF(COUNTIF(Categories!$A$6:$A$30,C444)=0,"Not in Categories",IF(D444="","Add the amount","OK")))))</f>
        <v/>
      </c>
      <c r="I444" s="22">
        <f>IF(AND(G444&lt;&gt;"",G444=Dashboard!$C$4,N(D444)&gt;0),D444+ROW()/10000000,"")</f>
        <v/>
      </c>
    </row>
    <row r="445">
      <c r="A445" s="56" t="n"/>
      <c r="B445" s="54" t="n"/>
      <c r="C445" s="54" t="n"/>
      <c r="D445" s="55" t="n"/>
      <c r="E445" s="54" t="n"/>
      <c r="F445" s="54" t="n"/>
      <c r="G445" s="21">
        <f>IF(A445="","",DATE(YEAR(A445),MONTH(A445),1))</f>
        <v/>
      </c>
      <c r="H445" s="11">
        <f>IF(AND(A445="",D445=""),"",IF(A445="","Add a date",IF(C445="","Pick a category",IF(COUNTIF(Categories!$A$6:$A$30,C445)=0,"Not in Categories",IF(D445="","Add the amount","OK")))))</f>
        <v/>
      </c>
      <c r="I445" s="22">
        <f>IF(AND(G445&lt;&gt;"",G445=Dashboard!$C$4,N(D445)&gt;0),D445+ROW()/10000000,"")</f>
        <v/>
      </c>
    </row>
    <row r="446">
      <c r="A446" s="56" t="n"/>
      <c r="B446" s="54" t="n"/>
      <c r="C446" s="54" t="n"/>
      <c r="D446" s="55" t="n"/>
      <c r="E446" s="54" t="n"/>
      <c r="F446" s="54" t="n"/>
      <c r="G446" s="21">
        <f>IF(A446="","",DATE(YEAR(A446),MONTH(A446),1))</f>
        <v/>
      </c>
      <c r="H446" s="11">
        <f>IF(AND(A446="",D446=""),"",IF(A446="","Add a date",IF(C446="","Pick a category",IF(COUNTIF(Categories!$A$6:$A$30,C446)=0,"Not in Categories",IF(D446="","Add the amount","OK")))))</f>
        <v/>
      </c>
      <c r="I446" s="22">
        <f>IF(AND(G446&lt;&gt;"",G446=Dashboard!$C$4,N(D446)&gt;0),D446+ROW()/10000000,"")</f>
        <v/>
      </c>
    </row>
    <row r="447">
      <c r="A447" s="56" t="n"/>
      <c r="B447" s="54" t="n"/>
      <c r="C447" s="54" t="n"/>
      <c r="D447" s="55" t="n"/>
      <c r="E447" s="54" t="n"/>
      <c r="F447" s="54" t="n"/>
      <c r="G447" s="21">
        <f>IF(A447="","",DATE(YEAR(A447),MONTH(A447),1))</f>
        <v/>
      </c>
      <c r="H447" s="11">
        <f>IF(AND(A447="",D447=""),"",IF(A447="","Add a date",IF(C447="","Pick a category",IF(COUNTIF(Categories!$A$6:$A$30,C447)=0,"Not in Categories",IF(D447="","Add the amount","OK")))))</f>
        <v/>
      </c>
      <c r="I447" s="22">
        <f>IF(AND(G447&lt;&gt;"",G447=Dashboard!$C$4,N(D447)&gt;0),D447+ROW()/10000000,"")</f>
        <v/>
      </c>
    </row>
    <row r="448">
      <c r="A448" s="56" t="n"/>
      <c r="B448" s="54" t="n"/>
      <c r="C448" s="54" t="n"/>
      <c r="D448" s="55" t="n"/>
      <c r="E448" s="54" t="n"/>
      <c r="F448" s="54" t="n"/>
      <c r="G448" s="21">
        <f>IF(A448="","",DATE(YEAR(A448),MONTH(A448),1))</f>
        <v/>
      </c>
      <c r="H448" s="11">
        <f>IF(AND(A448="",D448=""),"",IF(A448="","Add a date",IF(C448="","Pick a category",IF(COUNTIF(Categories!$A$6:$A$30,C448)=0,"Not in Categories",IF(D448="","Add the amount","OK")))))</f>
        <v/>
      </c>
      <c r="I448" s="22">
        <f>IF(AND(G448&lt;&gt;"",G448=Dashboard!$C$4,N(D448)&gt;0),D448+ROW()/10000000,"")</f>
        <v/>
      </c>
    </row>
    <row r="449">
      <c r="A449" s="56" t="n"/>
      <c r="B449" s="54" t="n"/>
      <c r="C449" s="54" t="n"/>
      <c r="D449" s="55" t="n"/>
      <c r="E449" s="54" t="n"/>
      <c r="F449" s="54" t="n"/>
      <c r="G449" s="21">
        <f>IF(A449="","",DATE(YEAR(A449),MONTH(A449),1))</f>
        <v/>
      </c>
      <c r="H449" s="11">
        <f>IF(AND(A449="",D449=""),"",IF(A449="","Add a date",IF(C449="","Pick a category",IF(COUNTIF(Categories!$A$6:$A$30,C449)=0,"Not in Categories",IF(D449="","Add the amount","OK")))))</f>
        <v/>
      </c>
      <c r="I449" s="22">
        <f>IF(AND(G449&lt;&gt;"",G449=Dashboard!$C$4,N(D449)&gt;0),D449+ROW()/10000000,"")</f>
        <v/>
      </c>
    </row>
    <row r="450">
      <c r="A450" s="56" t="n"/>
      <c r="B450" s="54" t="n"/>
      <c r="C450" s="54" t="n"/>
      <c r="D450" s="55" t="n"/>
      <c r="E450" s="54" t="n"/>
      <c r="F450" s="54" t="n"/>
      <c r="G450" s="21">
        <f>IF(A450="","",DATE(YEAR(A450),MONTH(A450),1))</f>
        <v/>
      </c>
      <c r="H450" s="11">
        <f>IF(AND(A450="",D450=""),"",IF(A450="","Add a date",IF(C450="","Pick a category",IF(COUNTIF(Categories!$A$6:$A$30,C450)=0,"Not in Categories",IF(D450="","Add the amount","OK")))))</f>
        <v/>
      </c>
      <c r="I450" s="22">
        <f>IF(AND(G450&lt;&gt;"",G450=Dashboard!$C$4,N(D450)&gt;0),D450+ROW()/10000000,"")</f>
        <v/>
      </c>
    </row>
    <row r="451">
      <c r="A451" s="56" t="n"/>
      <c r="B451" s="54" t="n"/>
      <c r="C451" s="54" t="n"/>
      <c r="D451" s="55" t="n"/>
      <c r="E451" s="54" t="n"/>
      <c r="F451" s="54" t="n"/>
      <c r="G451" s="21">
        <f>IF(A451="","",DATE(YEAR(A451),MONTH(A451),1))</f>
        <v/>
      </c>
      <c r="H451" s="11">
        <f>IF(AND(A451="",D451=""),"",IF(A451="","Add a date",IF(C451="","Pick a category",IF(COUNTIF(Categories!$A$6:$A$30,C451)=0,"Not in Categories",IF(D451="","Add the amount","OK")))))</f>
        <v/>
      </c>
      <c r="I451" s="22">
        <f>IF(AND(G451&lt;&gt;"",G451=Dashboard!$C$4,N(D451)&gt;0),D451+ROW()/10000000,"")</f>
        <v/>
      </c>
    </row>
    <row r="452">
      <c r="A452" s="56" t="n"/>
      <c r="B452" s="54" t="n"/>
      <c r="C452" s="54" t="n"/>
      <c r="D452" s="55" t="n"/>
      <c r="E452" s="54" t="n"/>
      <c r="F452" s="54" t="n"/>
      <c r="G452" s="21">
        <f>IF(A452="","",DATE(YEAR(A452),MONTH(A452),1))</f>
        <v/>
      </c>
      <c r="H452" s="11">
        <f>IF(AND(A452="",D452=""),"",IF(A452="","Add a date",IF(C452="","Pick a category",IF(COUNTIF(Categories!$A$6:$A$30,C452)=0,"Not in Categories",IF(D452="","Add the amount","OK")))))</f>
        <v/>
      </c>
      <c r="I452" s="22">
        <f>IF(AND(G452&lt;&gt;"",G452=Dashboard!$C$4,N(D452)&gt;0),D452+ROW()/10000000,"")</f>
        <v/>
      </c>
    </row>
    <row r="453">
      <c r="A453" s="56" t="n"/>
      <c r="B453" s="54" t="n"/>
      <c r="C453" s="54" t="n"/>
      <c r="D453" s="55" t="n"/>
      <c r="E453" s="54" t="n"/>
      <c r="F453" s="54" t="n"/>
      <c r="G453" s="21">
        <f>IF(A453="","",DATE(YEAR(A453),MONTH(A453),1))</f>
        <v/>
      </c>
      <c r="H453" s="11">
        <f>IF(AND(A453="",D453=""),"",IF(A453="","Add a date",IF(C453="","Pick a category",IF(COUNTIF(Categories!$A$6:$A$30,C453)=0,"Not in Categories",IF(D453="","Add the amount","OK")))))</f>
        <v/>
      </c>
      <c r="I453" s="22">
        <f>IF(AND(G453&lt;&gt;"",G453=Dashboard!$C$4,N(D453)&gt;0),D453+ROW()/10000000,"")</f>
        <v/>
      </c>
    </row>
    <row r="454">
      <c r="A454" s="56" t="n"/>
      <c r="B454" s="54" t="n"/>
      <c r="C454" s="54" t="n"/>
      <c r="D454" s="55" t="n"/>
      <c r="E454" s="54" t="n"/>
      <c r="F454" s="54" t="n"/>
      <c r="G454" s="21">
        <f>IF(A454="","",DATE(YEAR(A454),MONTH(A454),1))</f>
        <v/>
      </c>
      <c r="H454" s="11">
        <f>IF(AND(A454="",D454=""),"",IF(A454="","Add a date",IF(C454="","Pick a category",IF(COUNTIF(Categories!$A$6:$A$30,C454)=0,"Not in Categories",IF(D454="","Add the amount","OK")))))</f>
        <v/>
      </c>
      <c r="I454" s="22">
        <f>IF(AND(G454&lt;&gt;"",G454=Dashboard!$C$4,N(D454)&gt;0),D454+ROW()/10000000,"")</f>
        <v/>
      </c>
    </row>
    <row r="455">
      <c r="A455" s="56" t="n"/>
      <c r="B455" s="54" t="n"/>
      <c r="C455" s="54" t="n"/>
      <c r="D455" s="55" t="n"/>
      <c r="E455" s="54" t="n"/>
      <c r="F455" s="54" t="n"/>
      <c r="G455" s="21">
        <f>IF(A455="","",DATE(YEAR(A455),MONTH(A455),1))</f>
        <v/>
      </c>
      <c r="H455" s="11">
        <f>IF(AND(A455="",D455=""),"",IF(A455="","Add a date",IF(C455="","Pick a category",IF(COUNTIF(Categories!$A$6:$A$30,C455)=0,"Not in Categories",IF(D455="","Add the amount","OK")))))</f>
        <v/>
      </c>
      <c r="I455" s="22">
        <f>IF(AND(G455&lt;&gt;"",G455=Dashboard!$C$4,N(D455)&gt;0),D455+ROW()/10000000,"")</f>
        <v/>
      </c>
    </row>
    <row r="456">
      <c r="A456" s="56" t="n"/>
      <c r="B456" s="54" t="n"/>
      <c r="C456" s="54" t="n"/>
      <c r="D456" s="55" t="n"/>
      <c r="E456" s="54" t="n"/>
      <c r="F456" s="54" t="n"/>
      <c r="G456" s="21">
        <f>IF(A456="","",DATE(YEAR(A456),MONTH(A456),1))</f>
        <v/>
      </c>
      <c r="H456" s="11">
        <f>IF(AND(A456="",D456=""),"",IF(A456="","Add a date",IF(C456="","Pick a category",IF(COUNTIF(Categories!$A$6:$A$30,C456)=0,"Not in Categories",IF(D456="","Add the amount","OK")))))</f>
        <v/>
      </c>
      <c r="I456" s="22">
        <f>IF(AND(G456&lt;&gt;"",G456=Dashboard!$C$4,N(D456)&gt;0),D456+ROW()/10000000,"")</f>
        <v/>
      </c>
    </row>
    <row r="457">
      <c r="A457" s="56" t="n"/>
      <c r="B457" s="54" t="n"/>
      <c r="C457" s="54" t="n"/>
      <c r="D457" s="55" t="n"/>
      <c r="E457" s="54" t="n"/>
      <c r="F457" s="54" t="n"/>
      <c r="G457" s="21">
        <f>IF(A457="","",DATE(YEAR(A457),MONTH(A457),1))</f>
        <v/>
      </c>
      <c r="H457" s="11">
        <f>IF(AND(A457="",D457=""),"",IF(A457="","Add a date",IF(C457="","Pick a category",IF(COUNTIF(Categories!$A$6:$A$30,C457)=0,"Not in Categories",IF(D457="","Add the amount","OK")))))</f>
        <v/>
      </c>
      <c r="I457" s="22">
        <f>IF(AND(G457&lt;&gt;"",G457=Dashboard!$C$4,N(D457)&gt;0),D457+ROW()/10000000,"")</f>
        <v/>
      </c>
    </row>
    <row r="458">
      <c r="A458" s="56" t="n"/>
      <c r="B458" s="54" t="n"/>
      <c r="C458" s="54" t="n"/>
      <c r="D458" s="55" t="n"/>
      <c r="E458" s="54" t="n"/>
      <c r="F458" s="54" t="n"/>
      <c r="G458" s="21">
        <f>IF(A458="","",DATE(YEAR(A458),MONTH(A458),1))</f>
        <v/>
      </c>
      <c r="H458" s="11">
        <f>IF(AND(A458="",D458=""),"",IF(A458="","Add a date",IF(C458="","Pick a category",IF(COUNTIF(Categories!$A$6:$A$30,C458)=0,"Not in Categories",IF(D458="","Add the amount","OK")))))</f>
        <v/>
      </c>
      <c r="I458" s="22">
        <f>IF(AND(G458&lt;&gt;"",G458=Dashboard!$C$4,N(D458)&gt;0),D458+ROW()/10000000,"")</f>
        <v/>
      </c>
    </row>
    <row r="459">
      <c r="A459" s="56" t="n"/>
      <c r="B459" s="54" t="n"/>
      <c r="C459" s="54" t="n"/>
      <c r="D459" s="55" t="n"/>
      <c r="E459" s="54" t="n"/>
      <c r="F459" s="54" t="n"/>
      <c r="G459" s="21">
        <f>IF(A459="","",DATE(YEAR(A459),MONTH(A459),1))</f>
        <v/>
      </c>
      <c r="H459" s="11">
        <f>IF(AND(A459="",D459=""),"",IF(A459="","Add a date",IF(C459="","Pick a category",IF(COUNTIF(Categories!$A$6:$A$30,C459)=0,"Not in Categories",IF(D459="","Add the amount","OK")))))</f>
        <v/>
      </c>
      <c r="I459" s="22">
        <f>IF(AND(G459&lt;&gt;"",G459=Dashboard!$C$4,N(D459)&gt;0),D459+ROW()/10000000,"")</f>
        <v/>
      </c>
    </row>
    <row r="460">
      <c r="A460" s="56" t="n"/>
      <c r="B460" s="54" t="n"/>
      <c r="C460" s="54" t="n"/>
      <c r="D460" s="55" t="n"/>
      <c r="E460" s="54" t="n"/>
      <c r="F460" s="54" t="n"/>
      <c r="G460" s="21">
        <f>IF(A460="","",DATE(YEAR(A460),MONTH(A460),1))</f>
        <v/>
      </c>
      <c r="H460" s="11">
        <f>IF(AND(A460="",D460=""),"",IF(A460="","Add a date",IF(C460="","Pick a category",IF(COUNTIF(Categories!$A$6:$A$30,C460)=0,"Not in Categories",IF(D460="","Add the amount","OK")))))</f>
        <v/>
      </c>
      <c r="I460" s="22">
        <f>IF(AND(G460&lt;&gt;"",G460=Dashboard!$C$4,N(D460)&gt;0),D460+ROW()/10000000,"")</f>
        <v/>
      </c>
    </row>
    <row r="461">
      <c r="A461" s="56" t="n"/>
      <c r="B461" s="54" t="n"/>
      <c r="C461" s="54" t="n"/>
      <c r="D461" s="55" t="n"/>
      <c r="E461" s="54" t="n"/>
      <c r="F461" s="54" t="n"/>
      <c r="G461" s="21">
        <f>IF(A461="","",DATE(YEAR(A461),MONTH(A461),1))</f>
        <v/>
      </c>
      <c r="H461" s="11">
        <f>IF(AND(A461="",D461=""),"",IF(A461="","Add a date",IF(C461="","Pick a category",IF(COUNTIF(Categories!$A$6:$A$30,C461)=0,"Not in Categories",IF(D461="","Add the amount","OK")))))</f>
        <v/>
      </c>
      <c r="I461" s="22">
        <f>IF(AND(G461&lt;&gt;"",G461=Dashboard!$C$4,N(D461)&gt;0),D461+ROW()/10000000,"")</f>
        <v/>
      </c>
    </row>
    <row r="462">
      <c r="A462" s="56" t="n"/>
      <c r="B462" s="54" t="n"/>
      <c r="C462" s="54" t="n"/>
      <c r="D462" s="55" t="n"/>
      <c r="E462" s="54" t="n"/>
      <c r="F462" s="54" t="n"/>
      <c r="G462" s="21">
        <f>IF(A462="","",DATE(YEAR(A462),MONTH(A462),1))</f>
        <v/>
      </c>
      <c r="H462" s="11">
        <f>IF(AND(A462="",D462=""),"",IF(A462="","Add a date",IF(C462="","Pick a category",IF(COUNTIF(Categories!$A$6:$A$30,C462)=0,"Not in Categories",IF(D462="","Add the amount","OK")))))</f>
        <v/>
      </c>
      <c r="I462" s="22">
        <f>IF(AND(G462&lt;&gt;"",G462=Dashboard!$C$4,N(D462)&gt;0),D462+ROW()/10000000,"")</f>
        <v/>
      </c>
    </row>
    <row r="463">
      <c r="A463" s="56" t="n"/>
      <c r="B463" s="54" t="n"/>
      <c r="C463" s="54" t="n"/>
      <c r="D463" s="55" t="n"/>
      <c r="E463" s="54" t="n"/>
      <c r="F463" s="54" t="n"/>
      <c r="G463" s="21">
        <f>IF(A463="","",DATE(YEAR(A463),MONTH(A463),1))</f>
        <v/>
      </c>
      <c r="H463" s="11">
        <f>IF(AND(A463="",D463=""),"",IF(A463="","Add a date",IF(C463="","Pick a category",IF(COUNTIF(Categories!$A$6:$A$30,C463)=0,"Not in Categories",IF(D463="","Add the amount","OK")))))</f>
        <v/>
      </c>
      <c r="I463" s="22">
        <f>IF(AND(G463&lt;&gt;"",G463=Dashboard!$C$4,N(D463)&gt;0),D463+ROW()/10000000,"")</f>
        <v/>
      </c>
    </row>
    <row r="464">
      <c r="A464" s="56" t="n"/>
      <c r="B464" s="54" t="n"/>
      <c r="C464" s="54" t="n"/>
      <c r="D464" s="55" t="n"/>
      <c r="E464" s="54" t="n"/>
      <c r="F464" s="54" t="n"/>
      <c r="G464" s="21">
        <f>IF(A464="","",DATE(YEAR(A464),MONTH(A464),1))</f>
        <v/>
      </c>
      <c r="H464" s="11">
        <f>IF(AND(A464="",D464=""),"",IF(A464="","Add a date",IF(C464="","Pick a category",IF(COUNTIF(Categories!$A$6:$A$30,C464)=0,"Not in Categories",IF(D464="","Add the amount","OK")))))</f>
        <v/>
      </c>
      <c r="I464" s="22">
        <f>IF(AND(G464&lt;&gt;"",G464=Dashboard!$C$4,N(D464)&gt;0),D464+ROW()/10000000,"")</f>
        <v/>
      </c>
    </row>
    <row r="465">
      <c r="A465" s="56" t="n"/>
      <c r="B465" s="54" t="n"/>
      <c r="C465" s="54" t="n"/>
      <c r="D465" s="55" t="n"/>
      <c r="E465" s="54" t="n"/>
      <c r="F465" s="54" t="n"/>
      <c r="G465" s="21">
        <f>IF(A465="","",DATE(YEAR(A465),MONTH(A465),1))</f>
        <v/>
      </c>
      <c r="H465" s="11">
        <f>IF(AND(A465="",D465=""),"",IF(A465="","Add a date",IF(C465="","Pick a category",IF(COUNTIF(Categories!$A$6:$A$30,C465)=0,"Not in Categories",IF(D465="","Add the amount","OK")))))</f>
        <v/>
      </c>
      <c r="I465" s="22">
        <f>IF(AND(G465&lt;&gt;"",G465=Dashboard!$C$4,N(D465)&gt;0),D465+ROW()/10000000,"")</f>
        <v/>
      </c>
    </row>
    <row r="466">
      <c r="A466" s="56" t="n"/>
      <c r="B466" s="54" t="n"/>
      <c r="C466" s="54" t="n"/>
      <c r="D466" s="55" t="n"/>
      <c r="E466" s="54" t="n"/>
      <c r="F466" s="54" t="n"/>
      <c r="G466" s="21">
        <f>IF(A466="","",DATE(YEAR(A466),MONTH(A466),1))</f>
        <v/>
      </c>
      <c r="H466" s="11">
        <f>IF(AND(A466="",D466=""),"",IF(A466="","Add a date",IF(C466="","Pick a category",IF(COUNTIF(Categories!$A$6:$A$30,C466)=0,"Not in Categories",IF(D466="","Add the amount","OK")))))</f>
        <v/>
      </c>
      <c r="I466" s="22">
        <f>IF(AND(G466&lt;&gt;"",G466=Dashboard!$C$4,N(D466)&gt;0),D466+ROW()/10000000,"")</f>
        <v/>
      </c>
    </row>
    <row r="467">
      <c r="A467" s="56" t="n"/>
      <c r="B467" s="54" t="n"/>
      <c r="C467" s="54" t="n"/>
      <c r="D467" s="55" t="n"/>
      <c r="E467" s="54" t="n"/>
      <c r="F467" s="54" t="n"/>
      <c r="G467" s="21">
        <f>IF(A467="","",DATE(YEAR(A467),MONTH(A467),1))</f>
        <v/>
      </c>
      <c r="H467" s="11">
        <f>IF(AND(A467="",D467=""),"",IF(A467="","Add a date",IF(C467="","Pick a category",IF(COUNTIF(Categories!$A$6:$A$30,C467)=0,"Not in Categories",IF(D467="","Add the amount","OK")))))</f>
        <v/>
      </c>
      <c r="I467" s="22">
        <f>IF(AND(G467&lt;&gt;"",G467=Dashboard!$C$4,N(D467)&gt;0),D467+ROW()/10000000,"")</f>
        <v/>
      </c>
    </row>
    <row r="468">
      <c r="A468" s="56" t="n"/>
      <c r="B468" s="54" t="n"/>
      <c r="C468" s="54" t="n"/>
      <c r="D468" s="55" t="n"/>
      <c r="E468" s="54" t="n"/>
      <c r="F468" s="54" t="n"/>
      <c r="G468" s="21">
        <f>IF(A468="","",DATE(YEAR(A468),MONTH(A468),1))</f>
        <v/>
      </c>
      <c r="H468" s="11">
        <f>IF(AND(A468="",D468=""),"",IF(A468="","Add a date",IF(C468="","Pick a category",IF(COUNTIF(Categories!$A$6:$A$30,C468)=0,"Not in Categories",IF(D468="","Add the amount","OK")))))</f>
        <v/>
      </c>
      <c r="I468" s="22">
        <f>IF(AND(G468&lt;&gt;"",G468=Dashboard!$C$4,N(D468)&gt;0),D468+ROW()/10000000,"")</f>
        <v/>
      </c>
    </row>
    <row r="469">
      <c r="A469" s="56" t="n"/>
      <c r="B469" s="54" t="n"/>
      <c r="C469" s="54" t="n"/>
      <c r="D469" s="55" t="n"/>
      <c r="E469" s="54" t="n"/>
      <c r="F469" s="54" t="n"/>
      <c r="G469" s="21">
        <f>IF(A469="","",DATE(YEAR(A469),MONTH(A469),1))</f>
        <v/>
      </c>
      <c r="H469" s="11">
        <f>IF(AND(A469="",D469=""),"",IF(A469="","Add a date",IF(C469="","Pick a category",IF(COUNTIF(Categories!$A$6:$A$30,C469)=0,"Not in Categories",IF(D469="","Add the amount","OK")))))</f>
        <v/>
      </c>
      <c r="I469" s="22">
        <f>IF(AND(G469&lt;&gt;"",G469=Dashboard!$C$4,N(D469)&gt;0),D469+ROW()/10000000,"")</f>
        <v/>
      </c>
    </row>
    <row r="470">
      <c r="A470" s="56" t="n"/>
      <c r="B470" s="54" t="n"/>
      <c r="C470" s="54" t="n"/>
      <c r="D470" s="55" t="n"/>
      <c r="E470" s="54" t="n"/>
      <c r="F470" s="54" t="n"/>
      <c r="G470" s="21">
        <f>IF(A470="","",DATE(YEAR(A470),MONTH(A470),1))</f>
        <v/>
      </c>
      <c r="H470" s="11">
        <f>IF(AND(A470="",D470=""),"",IF(A470="","Add a date",IF(C470="","Pick a category",IF(COUNTIF(Categories!$A$6:$A$30,C470)=0,"Not in Categories",IF(D470="","Add the amount","OK")))))</f>
        <v/>
      </c>
      <c r="I470" s="22">
        <f>IF(AND(G470&lt;&gt;"",G470=Dashboard!$C$4,N(D470)&gt;0),D470+ROW()/10000000,"")</f>
        <v/>
      </c>
    </row>
    <row r="471">
      <c r="A471" s="56" t="n"/>
      <c r="B471" s="54" t="n"/>
      <c r="C471" s="54" t="n"/>
      <c r="D471" s="55" t="n"/>
      <c r="E471" s="54" t="n"/>
      <c r="F471" s="54" t="n"/>
      <c r="G471" s="21">
        <f>IF(A471="","",DATE(YEAR(A471),MONTH(A471),1))</f>
        <v/>
      </c>
      <c r="H471" s="11">
        <f>IF(AND(A471="",D471=""),"",IF(A471="","Add a date",IF(C471="","Pick a category",IF(COUNTIF(Categories!$A$6:$A$30,C471)=0,"Not in Categories",IF(D471="","Add the amount","OK")))))</f>
        <v/>
      </c>
      <c r="I471" s="22">
        <f>IF(AND(G471&lt;&gt;"",G471=Dashboard!$C$4,N(D471)&gt;0),D471+ROW()/10000000,"")</f>
        <v/>
      </c>
    </row>
    <row r="472">
      <c r="A472" s="56" t="n"/>
      <c r="B472" s="54" t="n"/>
      <c r="C472" s="54" t="n"/>
      <c r="D472" s="55" t="n"/>
      <c r="E472" s="54" t="n"/>
      <c r="F472" s="54" t="n"/>
      <c r="G472" s="21">
        <f>IF(A472="","",DATE(YEAR(A472),MONTH(A472),1))</f>
        <v/>
      </c>
      <c r="H472" s="11">
        <f>IF(AND(A472="",D472=""),"",IF(A472="","Add a date",IF(C472="","Pick a category",IF(COUNTIF(Categories!$A$6:$A$30,C472)=0,"Not in Categories",IF(D472="","Add the amount","OK")))))</f>
        <v/>
      </c>
      <c r="I472" s="22">
        <f>IF(AND(G472&lt;&gt;"",G472=Dashboard!$C$4,N(D472)&gt;0),D472+ROW()/10000000,"")</f>
        <v/>
      </c>
    </row>
    <row r="473">
      <c r="A473" s="56" t="n"/>
      <c r="B473" s="54" t="n"/>
      <c r="C473" s="54" t="n"/>
      <c r="D473" s="55" t="n"/>
      <c r="E473" s="54" t="n"/>
      <c r="F473" s="54" t="n"/>
      <c r="G473" s="21">
        <f>IF(A473="","",DATE(YEAR(A473),MONTH(A473),1))</f>
        <v/>
      </c>
      <c r="H473" s="11">
        <f>IF(AND(A473="",D473=""),"",IF(A473="","Add a date",IF(C473="","Pick a category",IF(COUNTIF(Categories!$A$6:$A$30,C473)=0,"Not in Categories",IF(D473="","Add the amount","OK")))))</f>
        <v/>
      </c>
      <c r="I473" s="22">
        <f>IF(AND(G473&lt;&gt;"",G473=Dashboard!$C$4,N(D473)&gt;0),D473+ROW()/10000000,"")</f>
        <v/>
      </c>
    </row>
    <row r="474">
      <c r="A474" s="56" t="n"/>
      <c r="B474" s="54" t="n"/>
      <c r="C474" s="54" t="n"/>
      <c r="D474" s="55" t="n"/>
      <c r="E474" s="54" t="n"/>
      <c r="F474" s="54" t="n"/>
      <c r="G474" s="21">
        <f>IF(A474="","",DATE(YEAR(A474),MONTH(A474),1))</f>
        <v/>
      </c>
      <c r="H474" s="11">
        <f>IF(AND(A474="",D474=""),"",IF(A474="","Add a date",IF(C474="","Pick a category",IF(COUNTIF(Categories!$A$6:$A$30,C474)=0,"Not in Categories",IF(D474="","Add the amount","OK")))))</f>
        <v/>
      </c>
      <c r="I474" s="22">
        <f>IF(AND(G474&lt;&gt;"",G474=Dashboard!$C$4,N(D474)&gt;0),D474+ROW()/10000000,"")</f>
        <v/>
      </c>
    </row>
    <row r="475">
      <c r="A475" s="56" t="n"/>
      <c r="B475" s="54" t="n"/>
      <c r="C475" s="54" t="n"/>
      <c r="D475" s="55" t="n"/>
      <c r="E475" s="54" t="n"/>
      <c r="F475" s="54" t="n"/>
      <c r="G475" s="21">
        <f>IF(A475="","",DATE(YEAR(A475),MONTH(A475),1))</f>
        <v/>
      </c>
      <c r="H475" s="11">
        <f>IF(AND(A475="",D475=""),"",IF(A475="","Add a date",IF(C475="","Pick a category",IF(COUNTIF(Categories!$A$6:$A$30,C475)=0,"Not in Categories",IF(D475="","Add the amount","OK")))))</f>
        <v/>
      </c>
      <c r="I475" s="22">
        <f>IF(AND(G475&lt;&gt;"",G475=Dashboard!$C$4,N(D475)&gt;0),D475+ROW()/10000000,"")</f>
        <v/>
      </c>
    </row>
    <row r="476">
      <c r="A476" s="56" t="n"/>
      <c r="B476" s="54" t="n"/>
      <c r="C476" s="54" t="n"/>
      <c r="D476" s="55" t="n"/>
      <c r="E476" s="54" t="n"/>
      <c r="F476" s="54" t="n"/>
      <c r="G476" s="21">
        <f>IF(A476="","",DATE(YEAR(A476),MONTH(A476),1))</f>
        <v/>
      </c>
      <c r="H476" s="11">
        <f>IF(AND(A476="",D476=""),"",IF(A476="","Add a date",IF(C476="","Pick a category",IF(COUNTIF(Categories!$A$6:$A$30,C476)=0,"Not in Categories",IF(D476="","Add the amount","OK")))))</f>
        <v/>
      </c>
      <c r="I476" s="22">
        <f>IF(AND(G476&lt;&gt;"",G476=Dashboard!$C$4,N(D476)&gt;0),D476+ROW()/10000000,"")</f>
        <v/>
      </c>
    </row>
    <row r="477">
      <c r="A477" s="56" t="n"/>
      <c r="B477" s="54" t="n"/>
      <c r="C477" s="54" t="n"/>
      <c r="D477" s="55" t="n"/>
      <c r="E477" s="54" t="n"/>
      <c r="F477" s="54" t="n"/>
      <c r="G477" s="21">
        <f>IF(A477="","",DATE(YEAR(A477),MONTH(A477),1))</f>
        <v/>
      </c>
      <c r="H477" s="11">
        <f>IF(AND(A477="",D477=""),"",IF(A477="","Add a date",IF(C477="","Pick a category",IF(COUNTIF(Categories!$A$6:$A$30,C477)=0,"Not in Categories",IF(D477="","Add the amount","OK")))))</f>
        <v/>
      </c>
      <c r="I477" s="22">
        <f>IF(AND(G477&lt;&gt;"",G477=Dashboard!$C$4,N(D477)&gt;0),D477+ROW()/10000000,"")</f>
        <v/>
      </c>
    </row>
    <row r="478">
      <c r="A478" s="56" t="n"/>
      <c r="B478" s="54" t="n"/>
      <c r="C478" s="54" t="n"/>
      <c r="D478" s="55" t="n"/>
      <c r="E478" s="54" t="n"/>
      <c r="F478" s="54" t="n"/>
      <c r="G478" s="21">
        <f>IF(A478="","",DATE(YEAR(A478),MONTH(A478),1))</f>
        <v/>
      </c>
      <c r="H478" s="11">
        <f>IF(AND(A478="",D478=""),"",IF(A478="","Add a date",IF(C478="","Pick a category",IF(COUNTIF(Categories!$A$6:$A$30,C478)=0,"Not in Categories",IF(D478="","Add the amount","OK")))))</f>
        <v/>
      </c>
      <c r="I478" s="22">
        <f>IF(AND(G478&lt;&gt;"",G478=Dashboard!$C$4,N(D478)&gt;0),D478+ROW()/10000000,"")</f>
        <v/>
      </c>
    </row>
    <row r="479">
      <c r="A479" s="56" t="n"/>
      <c r="B479" s="54" t="n"/>
      <c r="C479" s="54" t="n"/>
      <c r="D479" s="55" t="n"/>
      <c r="E479" s="54" t="n"/>
      <c r="F479" s="54" t="n"/>
      <c r="G479" s="21">
        <f>IF(A479="","",DATE(YEAR(A479),MONTH(A479),1))</f>
        <v/>
      </c>
      <c r="H479" s="11">
        <f>IF(AND(A479="",D479=""),"",IF(A479="","Add a date",IF(C479="","Pick a category",IF(COUNTIF(Categories!$A$6:$A$30,C479)=0,"Not in Categories",IF(D479="","Add the amount","OK")))))</f>
        <v/>
      </c>
      <c r="I479" s="22">
        <f>IF(AND(G479&lt;&gt;"",G479=Dashboard!$C$4,N(D479)&gt;0),D479+ROW()/10000000,"")</f>
        <v/>
      </c>
    </row>
    <row r="480">
      <c r="A480" s="56" t="n"/>
      <c r="B480" s="54" t="n"/>
      <c r="C480" s="54" t="n"/>
      <c r="D480" s="55" t="n"/>
      <c r="E480" s="54" t="n"/>
      <c r="F480" s="54" t="n"/>
      <c r="G480" s="21">
        <f>IF(A480="","",DATE(YEAR(A480),MONTH(A480),1))</f>
        <v/>
      </c>
      <c r="H480" s="11">
        <f>IF(AND(A480="",D480=""),"",IF(A480="","Add a date",IF(C480="","Pick a category",IF(COUNTIF(Categories!$A$6:$A$30,C480)=0,"Not in Categories",IF(D480="","Add the amount","OK")))))</f>
        <v/>
      </c>
      <c r="I480" s="22">
        <f>IF(AND(G480&lt;&gt;"",G480=Dashboard!$C$4,N(D480)&gt;0),D480+ROW()/10000000,"")</f>
        <v/>
      </c>
    </row>
    <row r="481">
      <c r="A481" s="56" t="n"/>
      <c r="B481" s="54" t="n"/>
      <c r="C481" s="54" t="n"/>
      <c r="D481" s="55" t="n"/>
      <c r="E481" s="54" t="n"/>
      <c r="F481" s="54" t="n"/>
      <c r="G481" s="21">
        <f>IF(A481="","",DATE(YEAR(A481),MONTH(A481),1))</f>
        <v/>
      </c>
      <c r="H481" s="11">
        <f>IF(AND(A481="",D481=""),"",IF(A481="","Add a date",IF(C481="","Pick a category",IF(COUNTIF(Categories!$A$6:$A$30,C481)=0,"Not in Categories",IF(D481="","Add the amount","OK")))))</f>
        <v/>
      </c>
      <c r="I481" s="22">
        <f>IF(AND(G481&lt;&gt;"",G481=Dashboard!$C$4,N(D481)&gt;0),D481+ROW()/10000000,"")</f>
        <v/>
      </c>
    </row>
    <row r="482">
      <c r="A482" s="56" t="n"/>
      <c r="B482" s="54" t="n"/>
      <c r="C482" s="54" t="n"/>
      <c r="D482" s="55" t="n"/>
      <c r="E482" s="54" t="n"/>
      <c r="F482" s="54" t="n"/>
      <c r="G482" s="21">
        <f>IF(A482="","",DATE(YEAR(A482),MONTH(A482),1))</f>
        <v/>
      </c>
      <c r="H482" s="11">
        <f>IF(AND(A482="",D482=""),"",IF(A482="","Add a date",IF(C482="","Pick a category",IF(COUNTIF(Categories!$A$6:$A$30,C482)=0,"Not in Categories",IF(D482="","Add the amount","OK")))))</f>
        <v/>
      </c>
      <c r="I482" s="22">
        <f>IF(AND(G482&lt;&gt;"",G482=Dashboard!$C$4,N(D482)&gt;0),D482+ROW()/10000000,"")</f>
        <v/>
      </c>
    </row>
    <row r="483">
      <c r="A483" s="56" t="n"/>
      <c r="B483" s="54" t="n"/>
      <c r="C483" s="54" t="n"/>
      <c r="D483" s="55" t="n"/>
      <c r="E483" s="54" t="n"/>
      <c r="F483" s="54" t="n"/>
      <c r="G483" s="21">
        <f>IF(A483="","",DATE(YEAR(A483),MONTH(A483),1))</f>
        <v/>
      </c>
      <c r="H483" s="11">
        <f>IF(AND(A483="",D483=""),"",IF(A483="","Add a date",IF(C483="","Pick a category",IF(COUNTIF(Categories!$A$6:$A$30,C483)=0,"Not in Categories",IF(D483="","Add the amount","OK")))))</f>
        <v/>
      </c>
      <c r="I483" s="22">
        <f>IF(AND(G483&lt;&gt;"",G483=Dashboard!$C$4,N(D483)&gt;0),D483+ROW()/10000000,"")</f>
        <v/>
      </c>
    </row>
    <row r="484">
      <c r="A484" s="56" t="n"/>
      <c r="B484" s="54" t="n"/>
      <c r="C484" s="54" t="n"/>
      <c r="D484" s="55" t="n"/>
      <c r="E484" s="54" t="n"/>
      <c r="F484" s="54" t="n"/>
      <c r="G484" s="21">
        <f>IF(A484="","",DATE(YEAR(A484),MONTH(A484),1))</f>
        <v/>
      </c>
      <c r="H484" s="11">
        <f>IF(AND(A484="",D484=""),"",IF(A484="","Add a date",IF(C484="","Pick a category",IF(COUNTIF(Categories!$A$6:$A$30,C484)=0,"Not in Categories",IF(D484="","Add the amount","OK")))))</f>
        <v/>
      </c>
      <c r="I484" s="22">
        <f>IF(AND(G484&lt;&gt;"",G484=Dashboard!$C$4,N(D484)&gt;0),D484+ROW()/10000000,"")</f>
        <v/>
      </c>
    </row>
    <row r="485">
      <c r="A485" s="56" t="n"/>
      <c r="B485" s="54" t="n"/>
      <c r="C485" s="54" t="n"/>
      <c r="D485" s="55" t="n"/>
      <c r="E485" s="54" t="n"/>
      <c r="F485" s="54" t="n"/>
      <c r="G485" s="21">
        <f>IF(A485="","",DATE(YEAR(A485),MONTH(A485),1))</f>
        <v/>
      </c>
      <c r="H485" s="11">
        <f>IF(AND(A485="",D485=""),"",IF(A485="","Add a date",IF(C485="","Pick a category",IF(COUNTIF(Categories!$A$6:$A$30,C485)=0,"Not in Categories",IF(D485="","Add the amount","OK")))))</f>
        <v/>
      </c>
      <c r="I485" s="22">
        <f>IF(AND(G485&lt;&gt;"",G485=Dashboard!$C$4,N(D485)&gt;0),D485+ROW()/10000000,"")</f>
        <v/>
      </c>
    </row>
    <row r="486">
      <c r="A486" s="56" t="n"/>
      <c r="B486" s="54" t="n"/>
      <c r="C486" s="54" t="n"/>
      <c r="D486" s="55" t="n"/>
      <c r="E486" s="54" t="n"/>
      <c r="F486" s="54" t="n"/>
      <c r="G486" s="21">
        <f>IF(A486="","",DATE(YEAR(A486),MONTH(A486),1))</f>
        <v/>
      </c>
      <c r="H486" s="11">
        <f>IF(AND(A486="",D486=""),"",IF(A486="","Add a date",IF(C486="","Pick a category",IF(COUNTIF(Categories!$A$6:$A$30,C486)=0,"Not in Categories",IF(D486="","Add the amount","OK")))))</f>
        <v/>
      </c>
      <c r="I486" s="22">
        <f>IF(AND(G486&lt;&gt;"",G486=Dashboard!$C$4,N(D486)&gt;0),D486+ROW()/10000000,"")</f>
        <v/>
      </c>
    </row>
    <row r="487">
      <c r="A487" s="56" t="n"/>
      <c r="B487" s="54" t="n"/>
      <c r="C487" s="54" t="n"/>
      <c r="D487" s="55" t="n"/>
      <c r="E487" s="54" t="n"/>
      <c r="F487" s="54" t="n"/>
      <c r="G487" s="21">
        <f>IF(A487="","",DATE(YEAR(A487),MONTH(A487),1))</f>
        <v/>
      </c>
      <c r="H487" s="11">
        <f>IF(AND(A487="",D487=""),"",IF(A487="","Add a date",IF(C487="","Pick a category",IF(COUNTIF(Categories!$A$6:$A$30,C487)=0,"Not in Categories",IF(D487="","Add the amount","OK")))))</f>
        <v/>
      </c>
      <c r="I487" s="22">
        <f>IF(AND(G487&lt;&gt;"",G487=Dashboard!$C$4,N(D487)&gt;0),D487+ROW()/10000000,"")</f>
        <v/>
      </c>
    </row>
    <row r="488">
      <c r="A488" s="56" t="n"/>
      <c r="B488" s="54" t="n"/>
      <c r="C488" s="54" t="n"/>
      <c r="D488" s="55" t="n"/>
      <c r="E488" s="54" t="n"/>
      <c r="F488" s="54" t="n"/>
      <c r="G488" s="21">
        <f>IF(A488="","",DATE(YEAR(A488),MONTH(A488),1))</f>
        <v/>
      </c>
      <c r="H488" s="11">
        <f>IF(AND(A488="",D488=""),"",IF(A488="","Add a date",IF(C488="","Pick a category",IF(COUNTIF(Categories!$A$6:$A$30,C488)=0,"Not in Categories",IF(D488="","Add the amount","OK")))))</f>
        <v/>
      </c>
      <c r="I488" s="22">
        <f>IF(AND(G488&lt;&gt;"",G488=Dashboard!$C$4,N(D488)&gt;0),D488+ROW()/10000000,"")</f>
        <v/>
      </c>
    </row>
    <row r="489">
      <c r="A489" s="56" t="n"/>
      <c r="B489" s="54" t="n"/>
      <c r="C489" s="54" t="n"/>
      <c r="D489" s="55" t="n"/>
      <c r="E489" s="54" t="n"/>
      <c r="F489" s="54" t="n"/>
      <c r="G489" s="21">
        <f>IF(A489="","",DATE(YEAR(A489),MONTH(A489),1))</f>
        <v/>
      </c>
      <c r="H489" s="11">
        <f>IF(AND(A489="",D489=""),"",IF(A489="","Add a date",IF(C489="","Pick a category",IF(COUNTIF(Categories!$A$6:$A$30,C489)=0,"Not in Categories",IF(D489="","Add the amount","OK")))))</f>
        <v/>
      </c>
      <c r="I489" s="22">
        <f>IF(AND(G489&lt;&gt;"",G489=Dashboard!$C$4,N(D489)&gt;0),D489+ROW()/10000000,"")</f>
        <v/>
      </c>
    </row>
    <row r="490">
      <c r="A490" s="56" t="n"/>
      <c r="B490" s="54" t="n"/>
      <c r="C490" s="54" t="n"/>
      <c r="D490" s="55" t="n"/>
      <c r="E490" s="54" t="n"/>
      <c r="F490" s="54" t="n"/>
      <c r="G490" s="21">
        <f>IF(A490="","",DATE(YEAR(A490),MONTH(A490),1))</f>
        <v/>
      </c>
      <c r="H490" s="11">
        <f>IF(AND(A490="",D490=""),"",IF(A490="","Add a date",IF(C490="","Pick a category",IF(COUNTIF(Categories!$A$6:$A$30,C490)=0,"Not in Categories",IF(D490="","Add the amount","OK")))))</f>
        <v/>
      </c>
      <c r="I490" s="22">
        <f>IF(AND(G490&lt;&gt;"",G490=Dashboard!$C$4,N(D490)&gt;0),D490+ROW()/10000000,"")</f>
        <v/>
      </c>
    </row>
    <row r="491">
      <c r="A491" s="56" t="n"/>
      <c r="B491" s="54" t="n"/>
      <c r="C491" s="54" t="n"/>
      <c r="D491" s="55" t="n"/>
      <c r="E491" s="54" t="n"/>
      <c r="F491" s="54" t="n"/>
      <c r="G491" s="21">
        <f>IF(A491="","",DATE(YEAR(A491),MONTH(A491),1))</f>
        <v/>
      </c>
      <c r="H491" s="11">
        <f>IF(AND(A491="",D491=""),"",IF(A491="","Add a date",IF(C491="","Pick a category",IF(COUNTIF(Categories!$A$6:$A$30,C491)=0,"Not in Categories",IF(D491="","Add the amount","OK")))))</f>
        <v/>
      </c>
      <c r="I491" s="22">
        <f>IF(AND(G491&lt;&gt;"",G491=Dashboard!$C$4,N(D491)&gt;0),D491+ROW()/10000000,"")</f>
        <v/>
      </c>
    </row>
    <row r="492">
      <c r="A492" s="56" t="n"/>
      <c r="B492" s="54" t="n"/>
      <c r="C492" s="54" t="n"/>
      <c r="D492" s="55" t="n"/>
      <c r="E492" s="54" t="n"/>
      <c r="F492" s="54" t="n"/>
      <c r="G492" s="21">
        <f>IF(A492="","",DATE(YEAR(A492),MONTH(A492),1))</f>
        <v/>
      </c>
      <c r="H492" s="11">
        <f>IF(AND(A492="",D492=""),"",IF(A492="","Add a date",IF(C492="","Pick a category",IF(COUNTIF(Categories!$A$6:$A$30,C492)=0,"Not in Categories",IF(D492="","Add the amount","OK")))))</f>
        <v/>
      </c>
      <c r="I492" s="22">
        <f>IF(AND(G492&lt;&gt;"",G492=Dashboard!$C$4,N(D492)&gt;0),D492+ROW()/10000000,"")</f>
        <v/>
      </c>
    </row>
    <row r="493">
      <c r="A493" s="56" t="n"/>
      <c r="B493" s="54" t="n"/>
      <c r="C493" s="54" t="n"/>
      <c r="D493" s="55" t="n"/>
      <c r="E493" s="54" t="n"/>
      <c r="F493" s="54" t="n"/>
      <c r="G493" s="21">
        <f>IF(A493="","",DATE(YEAR(A493),MONTH(A493),1))</f>
        <v/>
      </c>
      <c r="H493" s="11">
        <f>IF(AND(A493="",D493=""),"",IF(A493="","Add a date",IF(C493="","Pick a category",IF(COUNTIF(Categories!$A$6:$A$30,C493)=0,"Not in Categories",IF(D493="","Add the amount","OK")))))</f>
        <v/>
      </c>
      <c r="I493" s="22">
        <f>IF(AND(G493&lt;&gt;"",G493=Dashboard!$C$4,N(D493)&gt;0),D493+ROW()/10000000,"")</f>
        <v/>
      </c>
    </row>
    <row r="494">
      <c r="A494" s="56" t="n"/>
      <c r="B494" s="54" t="n"/>
      <c r="C494" s="54" t="n"/>
      <c r="D494" s="55" t="n"/>
      <c r="E494" s="54" t="n"/>
      <c r="F494" s="54" t="n"/>
      <c r="G494" s="21">
        <f>IF(A494="","",DATE(YEAR(A494),MONTH(A494),1))</f>
        <v/>
      </c>
      <c r="H494" s="11">
        <f>IF(AND(A494="",D494=""),"",IF(A494="","Add a date",IF(C494="","Pick a category",IF(COUNTIF(Categories!$A$6:$A$30,C494)=0,"Not in Categories",IF(D494="","Add the amount","OK")))))</f>
        <v/>
      </c>
      <c r="I494" s="22">
        <f>IF(AND(G494&lt;&gt;"",G494=Dashboard!$C$4,N(D494)&gt;0),D494+ROW()/10000000,"")</f>
        <v/>
      </c>
    </row>
    <row r="495">
      <c r="A495" s="56" t="n"/>
      <c r="B495" s="54" t="n"/>
      <c r="C495" s="54" t="n"/>
      <c r="D495" s="55" t="n"/>
      <c r="E495" s="54" t="n"/>
      <c r="F495" s="54" t="n"/>
      <c r="G495" s="21">
        <f>IF(A495="","",DATE(YEAR(A495),MONTH(A495),1))</f>
        <v/>
      </c>
      <c r="H495" s="11">
        <f>IF(AND(A495="",D495=""),"",IF(A495="","Add a date",IF(C495="","Pick a category",IF(COUNTIF(Categories!$A$6:$A$30,C495)=0,"Not in Categories",IF(D495="","Add the amount","OK")))))</f>
        <v/>
      </c>
      <c r="I495" s="22">
        <f>IF(AND(G495&lt;&gt;"",G495=Dashboard!$C$4,N(D495)&gt;0),D495+ROW()/10000000,"")</f>
        <v/>
      </c>
    </row>
    <row r="496">
      <c r="A496" s="56" t="n"/>
      <c r="B496" s="54" t="n"/>
      <c r="C496" s="54" t="n"/>
      <c r="D496" s="55" t="n"/>
      <c r="E496" s="54" t="n"/>
      <c r="F496" s="54" t="n"/>
      <c r="G496" s="21">
        <f>IF(A496="","",DATE(YEAR(A496),MONTH(A496),1))</f>
        <v/>
      </c>
      <c r="H496" s="11">
        <f>IF(AND(A496="",D496=""),"",IF(A496="","Add a date",IF(C496="","Pick a category",IF(COUNTIF(Categories!$A$6:$A$30,C496)=0,"Not in Categories",IF(D496="","Add the amount","OK")))))</f>
        <v/>
      </c>
      <c r="I496" s="22">
        <f>IF(AND(G496&lt;&gt;"",G496=Dashboard!$C$4,N(D496)&gt;0),D496+ROW()/10000000,"")</f>
        <v/>
      </c>
    </row>
    <row r="497">
      <c r="A497" s="56" t="n"/>
      <c r="B497" s="54" t="n"/>
      <c r="C497" s="54" t="n"/>
      <c r="D497" s="55" t="n"/>
      <c r="E497" s="54" t="n"/>
      <c r="F497" s="54" t="n"/>
      <c r="G497" s="21">
        <f>IF(A497="","",DATE(YEAR(A497),MONTH(A497),1))</f>
        <v/>
      </c>
      <c r="H497" s="11">
        <f>IF(AND(A497="",D497=""),"",IF(A497="","Add a date",IF(C497="","Pick a category",IF(COUNTIF(Categories!$A$6:$A$30,C497)=0,"Not in Categories",IF(D497="","Add the amount","OK")))))</f>
        <v/>
      </c>
      <c r="I497" s="22">
        <f>IF(AND(G497&lt;&gt;"",G497=Dashboard!$C$4,N(D497)&gt;0),D497+ROW()/10000000,"")</f>
        <v/>
      </c>
    </row>
    <row r="498">
      <c r="A498" s="56" t="n"/>
      <c r="B498" s="54" t="n"/>
      <c r="C498" s="54" t="n"/>
      <c r="D498" s="55" t="n"/>
      <c r="E498" s="54" t="n"/>
      <c r="F498" s="54" t="n"/>
      <c r="G498" s="21">
        <f>IF(A498="","",DATE(YEAR(A498),MONTH(A498),1))</f>
        <v/>
      </c>
      <c r="H498" s="11">
        <f>IF(AND(A498="",D498=""),"",IF(A498="","Add a date",IF(C498="","Pick a category",IF(COUNTIF(Categories!$A$6:$A$30,C498)=0,"Not in Categories",IF(D498="","Add the amount","OK")))))</f>
        <v/>
      </c>
      <c r="I498" s="22">
        <f>IF(AND(G498&lt;&gt;"",G498=Dashboard!$C$4,N(D498)&gt;0),D498+ROW()/10000000,"")</f>
        <v/>
      </c>
    </row>
    <row r="499">
      <c r="A499" s="56" t="n"/>
      <c r="B499" s="54" t="n"/>
      <c r="C499" s="54" t="n"/>
      <c r="D499" s="55" t="n"/>
      <c r="E499" s="54" t="n"/>
      <c r="F499" s="54" t="n"/>
      <c r="G499" s="21">
        <f>IF(A499="","",DATE(YEAR(A499),MONTH(A499),1))</f>
        <v/>
      </c>
      <c r="H499" s="11">
        <f>IF(AND(A499="",D499=""),"",IF(A499="","Add a date",IF(C499="","Pick a category",IF(COUNTIF(Categories!$A$6:$A$30,C499)=0,"Not in Categories",IF(D499="","Add the amount","OK")))))</f>
        <v/>
      </c>
      <c r="I499" s="22">
        <f>IF(AND(G499&lt;&gt;"",G499=Dashboard!$C$4,N(D499)&gt;0),D499+ROW()/10000000,"")</f>
        <v/>
      </c>
    </row>
    <row r="500">
      <c r="A500" s="56" t="n"/>
      <c r="B500" s="54" t="n"/>
      <c r="C500" s="54" t="n"/>
      <c r="D500" s="55" t="n"/>
      <c r="E500" s="54" t="n"/>
      <c r="F500" s="54" t="n"/>
      <c r="G500" s="21">
        <f>IF(A500="","",DATE(YEAR(A500),MONTH(A500),1))</f>
        <v/>
      </c>
      <c r="H500" s="11">
        <f>IF(AND(A500="",D500=""),"",IF(A500="","Add a date",IF(C500="","Pick a category",IF(COUNTIF(Categories!$A$6:$A$30,C500)=0,"Not in Categories",IF(D500="","Add the amount","OK")))))</f>
        <v/>
      </c>
      <c r="I500" s="22">
        <f>IF(AND(G500&lt;&gt;"",G500=Dashboard!$C$4,N(D500)&gt;0),D500+ROW()/10000000,"")</f>
        <v/>
      </c>
    </row>
    <row r="501">
      <c r="A501" s="56" t="n"/>
      <c r="B501" s="54" t="n"/>
      <c r="C501" s="54" t="n"/>
      <c r="D501" s="55" t="n"/>
      <c r="E501" s="54" t="n"/>
      <c r="F501" s="54" t="n"/>
      <c r="G501" s="21">
        <f>IF(A501="","",DATE(YEAR(A501),MONTH(A501),1))</f>
        <v/>
      </c>
      <c r="H501" s="11">
        <f>IF(AND(A501="",D501=""),"",IF(A501="","Add a date",IF(C501="","Pick a category",IF(COUNTIF(Categories!$A$6:$A$30,C501)=0,"Not in Categories",IF(D501="","Add the amount","OK")))))</f>
        <v/>
      </c>
      <c r="I501" s="22">
        <f>IF(AND(G501&lt;&gt;"",G501=Dashboard!$C$4,N(D501)&gt;0),D501+ROW()/10000000,"")</f>
        <v/>
      </c>
    </row>
    <row r="502">
      <c r="A502" s="56" t="n"/>
      <c r="B502" s="54" t="n"/>
      <c r="C502" s="54" t="n"/>
      <c r="D502" s="55" t="n"/>
      <c r="E502" s="54" t="n"/>
      <c r="F502" s="54" t="n"/>
      <c r="G502" s="21">
        <f>IF(A502="","",DATE(YEAR(A502),MONTH(A502),1))</f>
        <v/>
      </c>
      <c r="H502" s="11">
        <f>IF(AND(A502="",D502=""),"",IF(A502="","Add a date",IF(C502="","Pick a category",IF(COUNTIF(Categories!$A$6:$A$30,C502)=0,"Not in Categories",IF(D502="","Add the amount","OK")))))</f>
        <v/>
      </c>
      <c r="I502" s="22">
        <f>IF(AND(G502&lt;&gt;"",G502=Dashboard!$C$4,N(D502)&gt;0),D502+ROW()/10000000,"")</f>
        <v/>
      </c>
    </row>
    <row r="503">
      <c r="A503" s="56" t="n"/>
      <c r="B503" s="54" t="n"/>
      <c r="C503" s="54" t="n"/>
      <c r="D503" s="55" t="n"/>
      <c r="E503" s="54" t="n"/>
      <c r="F503" s="54" t="n"/>
      <c r="G503" s="21">
        <f>IF(A503="","",DATE(YEAR(A503),MONTH(A503),1))</f>
        <v/>
      </c>
      <c r="H503" s="11">
        <f>IF(AND(A503="",D503=""),"",IF(A503="","Add a date",IF(C503="","Pick a category",IF(COUNTIF(Categories!$A$6:$A$30,C503)=0,"Not in Categories",IF(D503="","Add the amount","OK")))))</f>
        <v/>
      </c>
      <c r="I503" s="22">
        <f>IF(AND(G503&lt;&gt;"",G503=Dashboard!$C$4,N(D503)&gt;0),D503+ROW()/10000000,"")</f>
        <v/>
      </c>
    </row>
    <row r="504">
      <c r="A504" s="56" t="n"/>
      <c r="B504" s="54" t="n"/>
      <c r="C504" s="54" t="n"/>
      <c r="D504" s="55" t="n"/>
      <c r="E504" s="54" t="n"/>
      <c r="F504" s="54" t="n"/>
      <c r="G504" s="21">
        <f>IF(A504="","",DATE(YEAR(A504),MONTH(A504),1))</f>
        <v/>
      </c>
      <c r="H504" s="11">
        <f>IF(AND(A504="",D504=""),"",IF(A504="","Add a date",IF(C504="","Pick a category",IF(COUNTIF(Categories!$A$6:$A$30,C504)=0,"Not in Categories",IF(D504="","Add the amount","OK")))))</f>
        <v/>
      </c>
      <c r="I504" s="22">
        <f>IF(AND(G504&lt;&gt;"",G504=Dashboard!$C$4,N(D504)&gt;0),D504+ROW()/10000000,"")</f>
        <v/>
      </c>
    </row>
    <row r="505">
      <c r="A505" s="56" t="n"/>
      <c r="B505" s="54" t="n"/>
      <c r="C505" s="54" t="n"/>
      <c r="D505" s="55" t="n"/>
      <c r="E505" s="54" t="n"/>
      <c r="F505" s="54" t="n"/>
      <c r="G505" s="21">
        <f>IF(A505="","",DATE(YEAR(A505),MONTH(A505),1))</f>
        <v/>
      </c>
      <c r="H505" s="11">
        <f>IF(AND(A505="",D505=""),"",IF(A505="","Add a date",IF(C505="","Pick a category",IF(COUNTIF(Categories!$A$6:$A$30,C505)=0,"Not in Categories",IF(D505="","Add the amount","OK")))))</f>
        <v/>
      </c>
      <c r="I505" s="22">
        <f>IF(AND(G505&lt;&gt;"",G505=Dashboard!$C$4,N(D505)&gt;0),D505+ROW()/10000000,"")</f>
        <v/>
      </c>
    </row>
    <row r="506">
      <c r="A506" s="56" t="n"/>
      <c r="B506" s="54" t="n"/>
      <c r="C506" s="54" t="n"/>
      <c r="D506" s="55" t="n"/>
      <c r="E506" s="54" t="n"/>
      <c r="F506" s="54" t="n"/>
      <c r="G506" s="21">
        <f>IF(A506="","",DATE(YEAR(A506),MONTH(A506),1))</f>
        <v/>
      </c>
      <c r="H506" s="11">
        <f>IF(AND(A506="",D506=""),"",IF(A506="","Add a date",IF(C506="","Pick a category",IF(COUNTIF(Categories!$A$6:$A$30,C506)=0,"Not in Categories",IF(D506="","Add the amount","OK")))))</f>
        <v/>
      </c>
      <c r="I506" s="22">
        <f>IF(AND(G506&lt;&gt;"",G506=Dashboard!$C$4,N(D506)&gt;0),D506+ROW()/10000000,"")</f>
        <v/>
      </c>
    </row>
    <row r="507">
      <c r="A507" s="56" t="n"/>
      <c r="B507" s="54" t="n"/>
      <c r="C507" s="54" t="n"/>
      <c r="D507" s="55" t="n"/>
      <c r="E507" s="54" t="n"/>
      <c r="F507" s="54" t="n"/>
      <c r="G507" s="21">
        <f>IF(A507="","",DATE(YEAR(A507),MONTH(A507),1))</f>
        <v/>
      </c>
      <c r="H507" s="11">
        <f>IF(AND(A507="",D507=""),"",IF(A507="","Add a date",IF(C507="","Pick a category",IF(COUNTIF(Categories!$A$6:$A$30,C507)=0,"Not in Categories",IF(D507="","Add the amount","OK")))))</f>
        <v/>
      </c>
      <c r="I507" s="22">
        <f>IF(AND(G507&lt;&gt;"",G507=Dashboard!$C$4,N(D507)&gt;0),D507+ROW()/10000000,"")</f>
        <v/>
      </c>
    </row>
    <row r="508">
      <c r="A508" s="56" t="n"/>
      <c r="B508" s="54" t="n"/>
      <c r="C508" s="54" t="n"/>
      <c r="D508" s="55" t="n"/>
      <c r="E508" s="54" t="n"/>
      <c r="F508" s="54" t="n"/>
      <c r="G508" s="21">
        <f>IF(A508="","",DATE(YEAR(A508),MONTH(A508),1))</f>
        <v/>
      </c>
      <c r="H508" s="11">
        <f>IF(AND(A508="",D508=""),"",IF(A508="","Add a date",IF(C508="","Pick a category",IF(COUNTIF(Categories!$A$6:$A$30,C508)=0,"Not in Categories",IF(D508="","Add the amount","OK")))))</f>
        <v/>
      </c>
      <c r="I508" s="22">
        <f>IF(AND(G508&lt;&gt;"",G508=Dashboard!$C$4,N(D508)&gt;0),D508+ROW()/10000000,"")</f>
        <v/>
      </c>
    </row>
    <row r="509">
      <c r="A509" s="56" t="n"/>
      <c r="B509" s="54" t="n"/>
      <c r="C509" s="54" t="n"/>
      <c r="D509" s="55" t="n"/>
      <c r="E509" s="54" t="n"/>
      <c r="F509" s="54" t="n"/>
      <c r="G509" s="21">
        <f>IF(A509="","",DATE(YEAR(A509),MONTH(A509),1))</f>
        <v/>
      </c>
      <c r="H509" s="11">
        <f>IF(AND(A509="",D509=""),"",IF(A509="","Add a date",IF(C509="","Pick a category",IF(COUNTIF(Categories!$A$6:$A$30,C509)=0,"Not in Categories",IF(D509="","Add the amount","OK")))))</f>
        <v/>
      </c>
      <c r="I509" s="22">
        <f>IF(AND(G509&lt;&gt;"",G509=Dashboard!$C$4,N(D509)&gt;0),D509+ROW()/10000000,"")</f>
        <v/>
      </c>
    </row>
    <row r="510">
      <c r="A510" s="56" t="n"/>
      <c r="B510" s="54" t="n"/>
      <c r="C510" s="54" t="n"/>
      <c r="D510" s="55" t="n"/>
      <c r="E510" s="54" t="n"/>
      <c r="F510" s="54" t="n"/>
      <c r="G510" s="21">
        <f>IF(A510="","",DATE(YEAR(A510),MONTH(A510),1))</f>
        <v/>
      </c>
      <c r="H510" s="11">
        <f>IF(AND(A510="",D510=""),"",IF(A510="","Add a date",IF(C510="","Pick a category",IF(COUNTIF(Categories!$A$6:$A$30,C510)=0,"Not in Categories",IF(D510="","Add the amount","OK")))))</f>
        <v/>
      </c>
      <c r="I510" s="22">
        <f>IF(AND(G510&lt;&gt;"",G510=Dashboard!$C$4,N(D510)&gt;0),D510+ROW()/10000000,"")</f>
        <v/>
      </c>
    </row>
    <row r="511">
      <c r="A511" s="56" t="n"/>
      <c r="B511" s="54" t="n"/>
      <c r="C511" s="54" t="n"/>
      <c r="D511" s="55" t="n"/>
      <c r="E511" s="54" t="n"/>
      <c r="F511" s="54" t="n"/>
      <c r="G511" s="21">
        <f>IF(A511="","",DATE(YEAR(A511),MONTH(A511),1))</f>
        <v/>
      </c>
      <c r="H511" s="11">
        <f>IF(AND(A511="",D511=""),"",IF(A511="","Add a date",IF(C511="","Pick a category",IF(COUNTIF(Categories!$A$6:$A$30,C511)=0,"Not in Categories",IF(D511="","Add the amount","OK")))))</f>
        <v/>
      </c>
      <c r="I511" s="22">
        <f>IF(AND(G511&lt;&gt;"",G511=Dashboard!$C$4,N(D511)&gt;0),D511+ROW()/10000000,"")</f>
        <v/>
      </c>
    </row>
    <row r="512">
      <c r="A512" s="56" t="n"/>
      <c r="B512" s="54" t="n"/>
      <c r="C512" s="54" t="n"/>
      <c r="D512" s="55" t="n"/>
      <c r="E512" s="54" t="n"/>
      <c r="F512" s="54" t="n"/>
      <c r="G512" s="21">
        <f>IF(A512="","",DATE(YEAR(A512),MONTH(A512),1))</f>
        <v/>
      </c>
      <c r="H512" s="11">
        <f>IF(AND(A512="",D512=""),"",IF(A512="","Add a date",IF(C512="","Pick a category",IF(COUNTIF(Categories!$A$6:$A$30,C512)=0,"Not in Categories",IF(D512="","Add the amount","OK")))))</f>
        <v/>
      </c>
      <c r="I512" s="22">
        <f>IF(AND(G512&lt;&gt;"",G512=Dashboard!$C$4,N(D512)&gt;0),D512+ROW()/10000000,"")</f>
        <v/>
      </c>
    </row>
    <row r="513">
      <c r="A513" s="56" t="n"/>
      <c r="B513" s="54" t="n"/>
      <c r="C513" s="54" t="n"/>
      <c r="D513" s="55" t="n"/>
      <c r="E513" s="54" t="n"/>
      <c r="F513" s="54" t="n"/>
      <c r="G513" s="21">
        <f>IF(A513="","",DATE(YEAR(A513),MONTH(A513),1))</f>
        <v/>
      </c>
      <c r="H513" s="11">
        <f>IF(AND(A513="",D513=""),"",IF(A513="","Add a date",IF(C513="","Pick a category",IF(COUNTIF(Categories!$A$6:$A$30,C513)=0,"Not in Categories",IF(D513="","Add the amount","OK")))))</f>
        <v/>
      </c>
      <c r="I513" s="22">
        <f>IF(AND(G513&lt;&gt;"",G513=Dashboard!$C$4,N(D513)&gt;0),D513+ROW()/10000000,"")</f>
        <v/>
      </c>
    </row>
    <row r="514">
      <c r="A514" s="56" t="n"/>
      <c r="B514" s="54" t="n"/>
      <c r="C514" s="54" t="n"/>
      <c r="D514" s="55" t="n"/>
      <c r="E514" s="54" t="n"/>
      <c r="F514" s="54" t="n"/>
      <c r="G514" s="21">
        <f>IF(A514="","",DATE(YEAR(A514),MONTH(A514),1))</f>
        <v/>
      </c>
      <c r="H514" s="11">
        <f>IF(AND(A514="",D514=""),"",IF(A514="","Add a date",IF(C514="","Pick a category",IF(COUNTIF(Categories!$A$6:$A$30,C514)=0,"Not in Categories",IF(D514="","Add the amount","OK")))))</f>
        <v/>
      </c>
      <c r="I514" s="22">
        <f>IF(AND(G514&lt;&gt;"",G514=Dashboard!$C$4,N(D514)&gt;0),D514+ROW()/10000000,"")</f>
        <v/>
      </c>
    </row>
    <row r="515">
      <c r="A515" s="56" t="n"/>
      <c r="B515" s="54" t="n"/>
      <c r="C515" s="54" t="n"/>
      <c r="D515" s="55" t="n"/>
      <c r="E515" s="54" t="n"/>
      <c r="F515" s="54" t="n"/>
      <c r="G515" s="21">
        <f>IF(A515="","",DATE(YEAR(A515),MONTH(A515),1))</f>
        <v/>
      </c>
      <c r="H515" s="11">
        <f>IF(AND(A515="",D515=""),"",IF(A515="","Add a date",IF(C515="","Pick a category",IF(COUNTIF(Categories!$A$6:$A$30,C515)=0,"Not in Categories",IF(D515="","Add the amount","OK")))))</f>
        <v/>
      </c>
      <c r="I515" s="22">
        <f>IF(AND(G515&lt;&gt;"",G515=Dashboard!$C$4,N(D515)&gt;0),D515+ROW()/10000000,"")</f>
        <v/>
      </c>
    </row>
    <row r="516">
      <c r="A516" s="56" t="n"/>
      <c r="B516" s="54" t="n"/>
      <c r="C516" s="54" t="n"/>
      <c r="D516" s="55" t="n"/>
      <c r="E516" s="54" t="n"/>
      <c r="F516" s="54" t="n"/>
      <c r="G516" s="21">
        <f>IF(A516="","",DATE(YEAR(A516),MONTH(A516),1))</f>
        <v/>
      </c>
      <c r="H516" s="11">
        <f>IF(AND(A516="",D516=""),"",IF(A516="","Add a date",IF(C516="","Pick a category",IF(COUNTIF(Categories!$A$6:$A$30,C516)=0,"Not in Categories",IF(D516="","Add the amount","OK")))))</f>
        <v/>
      </c>
      <c r="I516" s="22">
        <f>IF(AND(G516&lt;&gt;"",G516=Dashboard!$C$4,N(D516)&gt;0),D516+ROW()/10000000,"")</f>
        <v/>
      </c>
    </row>
    <row r="517">
      <c r="A517" s="56" t="n"/>
      <c r="B517" s="54" t="n"/>
      <c r="C517" s="54" t="n"/>
      <c r="D517" s="55" t="n"/>
      <c r="E517" s="54" t="n"/>
      <c r="F517" s="54" t="n"/>
      <c r="G517" s="21">
        <f>IF(A517="","",DATE(YEAR(A517),MONTH(A517),1))</f>
        <v/>
      </c>
      <c r="H517" s="11">
        <f>IF(AND(A517="",D517=""),"",IF(A517="","Add a date",IF(C517="","Pick a category",IF(COUNTIF(Categories!$A$6:$A$30,C517)=0,"Not in Categories",IF(D517="","Add the amount","OK")))))</f>
        <v/>
      </c>
      <c r="I517" s="22">
        <f>IF(AND(G517&lt;&gt;"",G517=Dashboard!$C$4,N(D517)&gt;0),D517+ROW()/10000000,"")</f>
        <v/>
      </c>
    </row>
    <row r="518">
      <c r="A518" s="56" t="n"/>
      <c r="B518" s="54" t="n"/>
      <c r="C518" s="54" t="n"/>
      <c r="D518" s="55" t="n"/>
      <c r="E518" s="54" t="n"/>
      <c r="F518" s="54" t="n"/>
      <c r="G518" s="21">
        <f>IF(A518="","",DATE(YEAR(A518),MONTH(A518),1))</f>
        <v/>
      </c>
      <c r="H518" s="11">
        <f>IF(AND(A518="",D518=""),"",IF(A518="","Add a date",IF(C518="","Pick a category",IF(COUNTIF(Categories!$A$6:$A$30,C518)=0,"Not in Categories",IF(D518="","Add the amount","OK")))))</f>
        <v/>
      </c>
      <c r="I518" s="22">
        <f>IF(AND(G518&lt;&gt;"",G518=Dashboard!$C$4,N(D518)&gt;0),D518+ROW()/10000000,"")</f>
        <v/>
      </c>
    </row>
    <row r="519">
      <c r="A519" s="56" t="n"/>
      <c r="B519" s="54" t="n"/>
      <c r="C519" s="54" t="n"/>
      <c r="D519" s="55" t="n"/>
      <c r="E519" s="54" t="n"/>
      <c r="F519" s="54" t="n"/>
      <c r="G519" s="21">
        <f>IF(A519="","",DATE(YEAR(A519),MONTH(A519),1))</f>
        <v/>
      </c>
      <c r="H519" s="11">
        <f>IF(AND(A519="",D519=""),"",IF(A519="","Add a date",IF(C519="","Pick a category",IF(COUNTIF(Categories!$A$6:$A$30,C519)=0,"Not in Categories",IF(D519="","Add the amount","OK")))))</f>
        <v/>
      </c>
      <c r="I519" s="22">
        <f>IF(AND(G519&lt;&gt;"",G519=Dashboard!$C$4,N(D519)&gt;0),D519+ROW()/10000000,"")</f>
        <v/>
      </c>
    </row>
    <row r="520">
      <c r="A520" s="56" t="n"/>
      <c r="B520" s="54" t="n"/>
      <c r="C520" s="54" t="n"/>
      <c r="D520" s="55" t="n"/>
      <c r="E520" s="54" t="n"/>
      <c r="F520" s="54" t="n"/>
      <c r="G520" s="21">
        <f>IF(A520="","",DATE(YEAR(A520),MONTH(A520),1))</f>
        <v/>
      </c>
      <c r="H520" s="11">
        <f>IF(AND(A520="",D520=""),"",IF(A520="","Add a date",IF(C520="","Pick a category",IF(COUNTIF(Categories!$A$6:$A$30,C520)=0,"Not in Categories",IF(D520="","Add the amount","OK")))))</f>
        <v/>
      </c>
      <c r="I520" s="22">
        <f>IF(AND(G520&lt;&gt;"",G520=Dashboard!$C$4,N(D520)&gt;0),D520+ROW()/10000000,"")</f>
        <v/>
      </c>
    </row>
    <row r="521">
      <c r="A521" s="56" t="n"/>
      <c r="B521" s="54" t="n"/>
      <c r="C521" s="54" t="n"/>
      <c r="D521" s="55" t="n"/>
      <c r="E521" s="54" t="n"/>
      <c r="F521" s="54" t="n"/>
      <c r="G521" s="21">
        <f>IF(A521="","",DATE(YEAR(A521),MONTH(A521),1))</f>
        <v/>
      </c>
      <c r="H521" s="11">
        <f>IF(AND(A521="",D521=""),"",IF(A521="","Add a date",IF(C521="","Pick a category",IF(COUNTIF(Categories!$A$6:$A$30,C521)=0,"Not in Categories",IF(D521="","Add the amount","OK")))))</f>
        <v/>
      </c>
      <c r="I521" s="22">
        <f>IF(AND(G521&lt;&gt;"",G521=Dashboard!$C$4,N(D521)&gt;0),D521+ROW()/10000000,"")</f>
        <v/>
      </c>
    </row>
    <row r="522">
      <c r="A522" s="56" t="n"/>
      <c r="B522" s="54" t="n"/>
      <c r="C522" s="54" t="n"/>
      <c r="D522" s="55" t="n"/>
      <c r="E522" s="54" t="n"/>
      <c r="F522" s="54" t="n"/>
      <c r="G522" s="21">
        <f>IF(A522="","",DATE(YEAR(A522),MONTH(A522),1))</f>
        <v/>
      </c>
      <c r="H522" s="11">
        <f>IF(AND(A522="",D522=""),"",IF(A522="","Add a date",IF(C522="","Pick a category",IF(COUNTIF(Categories!$A$6:$A$30,C522)=0,"Not in Categories",IF(D522="","Add the amount","OK")))))</f>
        <v/>
      </c>
      <c r="I522" s="22">
        <f>IF(AND(G522&lt;&gt;"",G522=Dashboard!$C$4,N(D522)&gt;0),D522+ROW()/10000000,"")</f>
        <v/>
      </c>
    </row>
    <row r="523">
      <c r="A523" s="56" t="n"/>
      <c r="B523" s="54" t="n"/>
      <c r="C523" s="54" t="n"/>
      <c r="D523" s="55" t="n"/>
      <c r="E523" s="54" t="n"/>
      <c r="F523" s="54" t="n"/>
      <c r="G523" s="21">
        <f>IF(A523="","",DATE(YEAR(A523),MONTH(A523),1))</f>
        <v/>
      </c>
      <c r="H523" s="11">
        <f>IF(AND(A523="",D523=""),"",IF(A523="","Add a date",IF(C523="","Pick a category",IF(COUNTIF(Categories!$A$6:$A$30,C523)=0,"Not in Categories",IF(D523="","Add the amount","OK")))))</f>
        <v/>
      </c>
      <c r="I523" s="22">
        <f>IF(AND(G523&lt;&gt;"",G523=Dashboard!$C$4,N(D523)&gt;0),D523+ROW()/10000000,"")</f>
        <v/>
      </c>
    </row>
    <row r="524">
      <c r="A524" s="56" t="n"/>
      <c r="B524" s="54" t="n"/>
      <c r="C524" s="54" t="n"/>
      <c r="D524" s="55" t="n"/>
      <c r="E524" s="54" t="n"/>
      <c r="F524" s="54" t="n"/>
      <c r="G524" s="21">
        <f>IF(A524="","",DATE(YEAR(A524),MONTH(A524),1))</f>
        <v/>
      </c>
      <c r="H524" s="11">
        <f>IF(AND(A524="",D524=""),"",IF(A524="","Add a date",IF(C524="","Pick a category",IF(COUNTIF(Categories!$A$6:$A$30,C524)=0,"Not in Categories",IF(D524="","Add the amount","OK")))))</f>
        <v/>
      </c>
      <c r="I524" s="22">
        <f>IF(AND(G524&lt;&gt;"",G524=Dashboard!$C$4,N(D524)&gt;0),D524+ROW()/10000000,"")</f>
        <v/>
      </c>
    </row>
    <row r="525">
      <c r="A525" s="56" t="n"/>
      <c r="B525" s="54" t="n"/>
      <c r="C525" s="54" t="n"/>
      <c r="D525" s="55" t="n"/>
      <c r="E525" s="54" t="n"/>
      <c r="F525" s="54" t="n"/>
      <c r="G525" s="21">
        <f>IF(A525="","",DATE(YEAR(A525),MONTH(A525),1))</f>
        <v/>
      </c>
      <c r="H525" s="11">
        <f>IF(AND(A525="",D525=""),"",IF(A525="","Add a date",IF(C525="","Pick a category",IF(COUNTIF(Categories!$A$6:$A$30,C525)=0,"Not in Categories",IF(D525="","Add the amount","OK")))))</f>
        <v/>
      </c>
      <c r="I525" s="22">
        <f>IF(AND(G525&lt;&gt;"",G525=Dashboard!$C$4,N(D525)&gt;0),D525+ROW()/10000000,"")</f>
        <v/>
      </c>
    </row>
    <row r="526">
      <c r="A526" s="56" t="n"/>
      <c r="B526" s="54" t="n"/>
      <c r="C526" s="54" t="n"/>
      <c r="D526" s="55" t="n"/>
      <c r="E526" s="54" t="n"/>
      <c r="F526" s="54" t="n"/>
      <c r="G526" s="21">
        <f>IF(A526="","",DATE(YEAR(A526),MONTH(A526),1))</f>
        <v/>
      </c>
      <c r="H526" s="11">
        <f>IF(AND(A526="",D526=""),"",IF(A526="","Add a date",IF(C526="","Pick a category",IF(COUNTIF(Categories!$A$6:$A$30,C526)=0,"Not in Categories",IF(D526="","Add the amount","OK")))))</f>
        <v/>
      </c>
      <c r="I526" s="22">
        <f>IF(AND(G526&lt;&gt;"",G526=Dashboard!$C$4,N(D526)&gt;0),D526+ROW()/10000000,"")</f>
        <v/>
      </c>
    </row>
    <row r="527">
      <c r="A527" s="56" t="n"/>
      <c r="B527" s="54" t="n"/>
      <c r="C527" s="54" t="n"/>
      <c r="D527" s="55" t="n"/>
      <c r="E527" s="54" t="n"/>
      <c r="F527" s="54" t="n"/>
      <c r="G527" s="21">
        <f>IF(A527="","",DATE(YEAR(A527),MONTH(A527),1))</f>
        <v/>
      </c>
      <c r="H527" s="11">
        <f>IF(AND(A527="",D527=""),"",IF(A527="","Add a date",IF(C527="","Pick a category",IF(COUNTIF(Categories!$A$6:$A$30,C527)=0,"Not in Categories",IF(D527="","Add the amount","OK")))))</f>
        <v/>
      </c>
      <c r="I527" s="22">
        <f>IF(AND(G527&lt;&gt;"",G527=Dashboard!$C$4,N(D527)&gt;0),D527+ROW()/10000000,"")</f>
        <v/>
      </c>
    </row>
    <row r="528">
      <c r="A528" s="56" t="n"/>
      <c r="B528" s="54" t="n"/>
      <c r="C528" s="54" t="n"/>
      <c r="D528" s="55" t="n"/>
      <c r="E528" s="54" t="n"/>
      <c r="F528" s="54" t="n"/>
      <c r="G528" s="21">
        <f>IF(A528="","",DATE(YEAR(A528),MONTH(A528),1))</f>
        <v/>
      </c>
      <c r="H528" s="11">
        <f>IF(AND(A528="",D528=""),"",IF(A528="","Add a date",IF(C528="","Pick a category",IF(COUNTIF(Categories!$A$6:$A$30,C528)=0,"Not in Categories",IF(D528="","Add the amount","OK")))))</f>
        <v/>
      </c>
      <c r="I528" s="22">
        <f>IF(AND(G528&lt;&gt;"",G528=Dashboard!$C$4,N(D528)&gt;0),D528+ROW()/10000000,"")</f>
        <v/>
      </c>
    </row>
    <row r="529">
      <c r="A529" s="56" t="n"/>
      <c r="B529" s="54" t="n"/>
      <c r="C529" s="54" t="n"/>
      <c r="D529" s="55" t="n"/>
      <c r="E529" s="54" t="n"/>
      <c r="F529" s="54" t="n"/>
      <c r="G529" s="21">
        <f>IF(A529="","",DATE(YEAR(A529),MONTH(A529),1))</f>
        <v/>
      </c>
      <c r="H529" s="11">
        <f>IF(AND(A529="",D529=""),"",IF(A529="","Add a date",IF(C529="","Pick a category",IF(COUNTIF(Categories!$A$6:$A$30,C529)=0,"Not in Categories",IF(D529="","Add the amount","OK")))))</f>
        <v/>
      </c>
      <c r="I529" s="22">
        <f>IF(AND(G529&lt;&gt;"",G529=Dashboard!$C$4,N(D529)&gt;0),D529+ROW()/10000000,"")</f>
        <v/>
      </c>
    </row>
    <row r="530">
      <c r="A530" s="56" t="n"/>
      <c r="B530" s="54" t="n"/>
      <c r="C530" s="54" t="n"/>
      <c r="D530" s="55" t="n"/>
      <c r="E530" s="54" t="n"/>
      <c r="F530" s="54" t="n"/>
      <c r="G530" s="21">
        <f>IF(A530="","",DATE(YEAR(A530),MONTH(A530),1))</f>
        <v/>
      </c>
      <c r="H530" s="11">
        <f>IF(AND(A530="",D530=""),"",IF(A530="","Add a date",IF(C530="","Pick a category",IF(COUNTIF(Categories!$A$6:$A$30,C530)=0,"Not in Categories",IF(D530="","Add the amount","OK")))))</f>
        <v/>
      </c>
      <c r="I530" s="22">
        <f>IF(AND(G530&lt;&gt;"",G530=Dashboard!$C$4,N(D530)&gt;0),D530+ROW()/10000000,"")</f>
        <v/>
      </c>
    </row>
    <row r="531">
      <c r="A531" s="56" t="n"/>
      <c r="B531" s="54" t="n"/>
      <c r="C531" s="54" t="n"/>
      <c r="D531" s="55" t="n"/>
      <c r="E531" s="54" t="n"/>
      <c r="F531" s="54" t="n"/>
      <c r="G531" s="21">
        <f>IF(A531="","",DATE(YEAR(A531),MONTH(A531),1))</f>
        <v/>
      </c>
      <c r="H531" s="11">
        <f>IF(AND(A531="",D531=""),"",IF(A531="","Add a date",IF(C531="","Pick a category",IF(COUNTIF(Categories!$A$6:$A$30,C531)=0,"Not in Categories",IF(D531="","Add the amount","OK")))))</f>
        <v/>
      </c>
      <c r="I531" s="22">
        <f>IF(AND(G531&lt;&gt;"",G531=Dashboard!$C$4,N(D531)&gt;0),D531+ROW()/10000000,"")</f>
        <v/>
      </c>
    </row>
    <row r="532">
      <c r="A532" s="56" t="n"/>
      <c r="B532" s="54" t="n"/>
      <c r="C532" s="54" t="n"/>
      <c r="D532" s="55" t="n"/>
      <c r="E532" s="54" t="n"/>
      <c r="F532" s="54" t="n"/>
      <c r="G532" s="21">
        <f>IF(A532="","",DATE(YEAR(A532),MONTH(A532),1))</f>
        <v/>
      </c>
      <c r="H532" s="11">
        <f>IF(AND(A532="",D532=""),"",IF(A532="","Add a date",IF(C532="","Pick a category",IF(COUNTIF(Categories!$A$6:$A$30,C532)=0,"Not in Categories",IF(D532="","Add the amount","OK")))))</f>
        <v/>
      </c>
      <c r="I532" s="22">
        <f>IF(AND(G532&lt;&gt;"",G532=Dashboard!$C$4,N(D532)&gt;0),D532+ROW()/10000000,"")</f>
        <v/>
      </c>
    </row>
    <row r="533">
      <c r="A533" s="56" t="n"/>
      <c r="B533" s="54" t="n"/>
      <c r="C533" s="54" t="n"/>
      <c r="D533" s="55" t="n"/>
      <c r="E533" s="54" t="n"/>
      <c r="F533" s="54" t="n"/>
      <c r="G533" s="21">
        <f>IF(A533="","",DATE(YEAR(A533),MONTH(A533),1))</f>
        <v/>
      </c>
      <c r="H533" s="11">
        <f>IF(AND(A533="",D533=""),"",IF(A533="","Add a date",IF(C533="","Pick a category",IF(COUNTIF(Categories!$A$6:$A$30,C533)=0,"Not in Categories",IF(D533="","Add the amount","OK")))))</f>
        <v/>
      </c>
      <c r="I533" s="22">
        <f>IF(AND(G533&lt;&gt;"",G533=Dashboard!$C$4,N(D533)&gt;0),D533+ROW()/10000000,"")</f>
        <v/>
      </c>
    </row>
    <row r="534">
      <c r="A534" s="56" t="n"/>
      <c r="B534" s="54" t="n"/>
      <c r="C534" s="54" t="n"/>
      <c r="D534" s="55" t="n"/>
      <c r="E534" s="54" t="n"/>
      <c r="F534" s="54" t="n"/>
      <c r="G534" s="21">
        <f>IF(A534="","",DATE(YEAR(A534),MONTH(A534),1))</f>
        <v/>
      </c>
      <c r="H534" s="11">
        <f>IF(AND(A534="",D534=""),"",IF(A534="","Add a date",IF(C534="","Pick a category",IF(COUNTIF(Categories!$A$6:$A$30,C534)=0,"Not in Categories",IF(D534="","Add the amount","OK")))))</f>
        <v/>
      </c>
      <c r="I534" s="22">
        <f>IF(AND(G534&lt;&gt;"",G534=Dashboard!$C$4,N(D534)&gt;0),D534+ROW()/10000000,"")</f>
        <v/>
      </c>
    </row>
    <row r="535">
      <c r="A535" s="56" t="n"/>
      <c r="B535" s="54" t="n"/>
      <c r="C535" s="54" t="n"/>
      <c r="D535" s="55" t="n"/>
      <c r="E535" s="54" t="n"/>
      <c r="F535" s="54" t="n"/>
      <c r="G535" s="21">
        <f>IF(A535="","",DATE(YEAR(A535),MONTH(A535),1))</f>
        <v/>
      </c>
      <c r="H535" s="11">
        <f>IF(AND(A535="",D535=""),"",IF(A535="","Add a date",IF(C535="","Pick a category",IF(COUNTIF(Categories!$A$6:$A$30,C535)=0,"Not in Categories",IF(D535="","Add the amount","OK")))))</f>
        <v/>
      </c>
      <c r="I535" s="22">
        <f>IF(AND(G535&lt;&gt;"",G535=Dashboard!$C$4,N(D535)&gt;0),D535+ROW()/10000000,"")</f>
        <v/>
      </c>
    </row>
    <row r="536">
      <c r="A536" s="56" t="n"/>
      <c r="B536" s="54" t="n"/>
      <c r="C536" s="54" t="n"/>
      <c r="D536" s="55" t="n"/>
      <c r="E536" s="54" t="n"/>
      <c r="F536" s="54" t="n"/>
      <c r="G536" s="21">
        <f>IF(A536="","",DATE(YEAR(A536),MONTH(A536),1))</f>
        <v/>
      </c>
      <c r="H536" s="11">
        <f>IF(AND(A536="",D536=""),"",IF(A536="","Add a date",IF(C536="","Pick a category",IF(COUNTIF(Categories!$A$6:$A$30,C536)=0,"Not in Categories",IF(D536="","Add the amount","OK")))))</f>
        <v/>
      </c>
      <c r="I536" s="22">
        <f>IF(AND(G536&lt;&gt;"",G536=Dashboard!$C$4,N(D536)&gt;0),D536+ROW()/10000000,"")</f>
        <v/>
      </c>
    </row>
    <row r="537">
      <c r="A537" s="56" t="n"/>
      <c r="B537" s="54" t="n"/>
      <c r="C537" s="54" t="n"/>
      <c r="D537" s="55" t="n"/>
      <c r="E537" s="54" t="n"/>
      <c r="F537" s="54" t="n"/>
      <c r="G537" s="21">
        <f>IF(A537="","",DATE(YEAR(A537),MONTH(A537),1))</f>
        <v/>
      </c>
      <c r="H537" s="11">
        <f>IF(AND(A537="",D537=""),"",IF(A537="","Add a date",IF(C537="","Pick a category",IF(COUNTIF(Categories!$A$6:$A$30,C537)=0,"Not in Categories",IF(D537="","Add the amount","OK")))))</f>
        <v/>
      </c>
      <c r="I537" s="22">
        <f>IF(AND(G537&lt;&gt;"",G537=Dashboard!$C$4,N(D537)&gt;0),D537+ROW()/10000000,"")</f>
        <v/>
      </c>
    </row>
    <row r="538">
      <c r="A538" s="56" t="n"/>
      <c r="B538" s="54" t="n"/>
      <c r="C538" s="54" t="n"/>
      <c r="D538" s="55" t="n"/>
      <c r="E538" s="54" t="n"/>
      <c r="F538" s="54" t="n"/>
      <c r="G538" s="21">
        <f>IF(A538="","",DATE(YEAR(A538),MONTH(A538),1))</f>
        <v/>
      </c>
      <c r="H538" s="11">
        <f>IF(AND(A538="",D538=""),"",IF(A538="","Add a date",IF(C538="","Pick a category",IF(COUNTIF(Categories!$A$6:$A$30,C538)=0,"Not in Categories",IF(D538="","Add the amount","OK")))))</f>
        <v/>
      </c>
      <c r="I538" s="22">
        <f>IF(AND(G538&lt;&gt;"",G538=Dashboard!$C$4,N(D538)&gt;0),D538+ROW()/10000000,"")</f>
        <v/>
      </c>
    </row>
    <row r="539">
      <c r="A539" s="56" t="n"/>
      <c r="B539" s="54" t="n"/>
      <c r="C539" s="54" t="n"/>
      <c r="D539" s="55" t="n"/>
      <c r="E539" s="54" t="n"/>
      <c r="F539" s="54" t="n"/>
      <c r="G539" s="21">
        <f>IF(A539="","",DATE(YEAR(A539),MONTH(A539),1))</f>
        <v/>
      </c>
      <c r="H539" s="11">
        <f>IF(AND(A539="",D539=""),"",IF(A539="","Add a date",IF(C539="","Pick a category",IF(COUNTIF(Categories!$A$6:$A$30,C539)=0,"Not in Categories",IF(D539="","Add the amount","OK")))))</f>
        <v/>
      </c>
      <c r="I539" s="22">
        <f>IF(AND(G539&lt;&gt;"",G539=Dashboard!$C$4,N(D539)&gt;0),D539+ROW()/10000000,"")</f>
        <v/>
      </c>
    </row>
    <row r="540">
      <c r="A540" s="56" t="n"/>
      <c r="B540" s="54" t="n"/>
      <c r="C540" s="54" t="n"/>
      <c r="D540" s="55" t="n"/>
      <c r="E540" s="54" t="n"/>
      <c r="F540" s="54" t="n"/>
      <c r="G540" s="21">
        <f>IF(A540="","",DATE(YEAR(A540),MONTH(A540),1))</f>
        <v/>
      </c>
      <c r="H540" s="11">
        <f>IF(AND(A540="",D540=""),"",IF(A540="","Add a date",IF(C540="","Pick a category",IF(COUNTIF(Categories!$A$6:$A$30,C540)=0,"Not in Categories",IF(D540="","Add the amount","OK")))))</f>
        <v/>
      </c>
      <c r="I540" s="22">
        <f>IF(AND(G540&lt;&gt;"",G540=Dashboard!$C$4,N(D540)&gt;0),D540+ROW()/10000000,"")</f>
        <v/>
      </c>
    </row>
    <row r="541">
      <c r="A541" s="56" t="n"/>
      <c r="B541" s="54" t="n"/>
      <c r="C541" s="54" t="n"/>
      <c r="D541" s="55" t="n"/>
      <c r="E541" s="54" t="n"/>
      <c r="F541" s="54" t="n"/>
      <c r="G541" s="21">
        <f>IF(A541="","",DATE(YEAR(A541),MONTH(A541),1))</f>
        <v/>
      </c>
      <c r="H541" s="11">
        <f>IF(AND(A541="",D541=""),"",IF(A541="","Add a date",IF(C541="","Pick a category",IF(COUNTIF(Categories!$A$6:$A$30,C541)=0,"Not in Categories",IF(D541="","Add the amount","OK")))))</f>
        <v/>
      </c>
      <c r="I541" s="22">
        <f>IF(AND(G541&lt;&gt;"",G541=Dashboard!$C$4,N(D541)&gt;0),D541+ROW()/10000000,"")</f>
        <v/>
      </c>
    </row>
    <row r="542">
      <c r="A542" s="56" t="n"/>
      <c r="B542" s="54" t="n"/>
      <c r="C542" s="54" t="n"/>
      <c r="D542" s="55" t="n"/>
      <c r="E542" s="54" t="n"/>
      <c r="F542" s="54" t="n"/>
      <c r="G542" s="21">
        <f>IF(A542="","",DATE(YEAR(A542),MONTH(A542),1))</f>
        <v/>
      </c>
      <c r="H542" s="11">
        <f>IF(AND(A542="",D542=""),"",IF(A542="","Add a date",IF(C542="","Pick a category",IF(COUNTIF(Categories!$A$6:$A$30,C542)=0,"Not in Categories",IF(D542="","Add the amount","OK")))))</f>
        <v/>
      </c>
      <c r="I542" s="22">
        <f>IF(AND(G542&lt;&gt;"",G542=Dashboard!$C$4,N(D542)&gt;0),D542+ROW()/10000000,"")</f>
        <v/>
      </c>
    </row>
    <row r="543">
      <c r="A543" s="56" t="n"/>
      <c r="B543" s="54" t="n"/>
      <c r="C543" s="54" t="n"/>
      <c r="D543" s="55" t="n"/>
      <c r="E543" s="54" t="n"/>
      <c r="F543" s="54" t="n"/>
      <c r="G543" s="21">
        <f>IF(A543="","",DATE(YEAR(A543),MONTH(A543),1))</f>
        <v/>
      </c>
      <c r="H543" s="11">
        <f>IF(AND(A543="",D543=""),"",IF(A543="","Add a date",IF(C543="","Pick a category",IF(COUNTIF(Categories!$A$6:$A$30,C543)=0,"Not in Categories",IF(D543="","Add the amount","OK")))))</f>
        <v/>
      </c>
      <c r="I543" s="22">
        <f>IF(AND(G543&lt;&gt;"",G543=Dashboard!$C$4,N(D543)&gt;0),D543+ROW()/10000000,"")</f>
        <v/>
      </c>
    </row>
    <row r="544">
      <c r="A544" s="56" t="n"/>
      <c r="B544" s="54" t="n"/>
      <c r="C544" s="54" t="n"/>
      <c r="D544" s="55" t="n"/>
      <c r="E544" s="54" t="n"/>
      <c r="F544" s="54" t="n"/>
      <c r="G544" s="21">
        <f>IF(A544="","",DATE(YEAR(A544),MONTH(A544),1))</f>
        <v/>
      </c>
      <c r="H544" s="11">
        <f>IF(AND(A544="",D544=""),"",IF(A544="","Add a date",IF(C544="","Pick a category",IF(COUNTIF(Categories!$A$6:$A$30,C544)=0,"Not in Categories",IF(D544="","Add the amount","OK")))))</f>
        <v/>
      </c>
      <c r="I544" s="22">
        <f>IF(AND(G544&lt;&gt;"",G544=Dashboard!$C$4,N(D544)&gt;0),D544+ROW()/10000000,"")</f>
        <v/>
      </c>
    </row>
    <row r="545">
      <c r="A545" s="56" t="n"/>
      <c r="B545" s="54" t="n"/>
      <c r="C545" s="54" t="n"/>
      <c r="D545" s="55" t="n"/>
      <c r="E545" s="54" t="n"/>
      <c r="F545" s="54" t="n"/>
      <c r="G545" s="21">
        <f>IF(A545="","",DATE(YEAR(A545),MONTH(A545),1))</f>
        <v/>
      </c>
      <c r="H545" s="11">
        <f>IF(AND(A545="",D545=""),"",IF(A545="","Add a date",IF(C545="","Pick a category",IF(COUNTIF(Categories!$A$6:$A$30,C545)=0,"Not in Categories",IF(D545="","Add the amount","OK")))))</f>
        <v/>
      </c>
      <c r="I545" s="22">
        <f>IF(AND(G545&lt;&gt;"",G545=Dashboard!$C$4,N(D545)&gt;0),D545+ROW()/10000000,"")</f>
        <v/>
      </c>
    </row>
    <row r="546">
      <c r="A546" s="56" t="n"/>
      <c r="B546" s="54" t="n"/>
      <c r="C546" s="54" t="n"/>
      <c r="D546" s="55" t="n"/>
      <c r="E546" s="54" t="n"/>
      <c r="F546" s="54" t="n"/>
      <c r="G546" s="21">
        <f>IF(A546="","",DATE(YEAR(A546),MONTH(A546),1))</f>
        <v/>
      </c>
      <c r="H546" s="11">
        <f>IF(AND(A546="",D546=""),"",IF(A546="","Add a date",IF(C546="","Pick a category",IF(COUNTIF(Categories!$A$6:$A$30,C546)=0,"Not in Categories",IF(D546="","Add the amount","OK")))))</f>
        <v/>
      </c>
      <c r="I546" s="22">
        <f>IF(AND(G546&lt;&gt;"",G546=Dashboard!$C$4,N(D546)&gt;0),D546+ROW()/10000000,"")</f>
        <v/>
      </c>
    </row>
    <row r="547">
      <c r="A547" s="56" t="n"/>
      <c r="B547" s="54" t="n"/>
      <c r="C547" s="54" t="n"/>
      <c r="D547" s="55" t="n"/>
      <c r="E547" s="54" t="n"/>
      <c r="F547" s="54" t="n"/>
      <c r="G547" s="21">
        <f>IF(A547="","",DATE(YEAR(A547),MONTH(A547),1))</f>
        <v/>
      </c>
      <c r="H547" s="11">
        <f>IF(AND(A547="",D547=""),"",IF(A547="","Add a date",IF(C547="","Pick a category",IF(COUNTIF(Categories!$A$6:$A$30,C547)=0,"Not in Categories",IF(D547="","Add the amount","OK")))))</f>
        <v/>
      </c>
      <c r="I547" s="22">
        <f>IF(AND(G547&lt;&gt;"",G547=Dashboard!$C$4,N(D547)&gt;0),D547+ROW()/10000000,"")</f>
        <v/>
      </c>
    </row>
    <row r="548">
      <c r="A548" s="56" t="n"/>
      <c r="B548" s="54" t="n"/>
      <c r="C548" s="54" t="n"/>
      <c r="D548" s="55" t="n"/>
      <c r="E548" s="54" t="n"/>
      <c r="F548" s="54" t="n"/>
      <c r="G548" s="21">
        <f>IF(A548="","",DATE(YEAR(A548),MONTH(A548),1))</f>
        <v/>
      </c>
      <c r="H548" s="11">
        <f>IF(AND(A548="",D548=""),"",IF(A548="","Add a date",IF(C548="","Pick a category",IF(COUNTIF(Categories!$A$6:$A$30,C548)=0,"Not in Categories",IF(D548="","Add the amount","OK")))))</f>
        <v/>
      </c>
      <c r="I548" s="22">
        <f>IF(AND(G548&lt;&gt;"",G548=Dashboard!$C$4,N(D548)&gt;0),D548+ROW()/10000000,"")</f>
        <v/>
      </c>
    </row>
    <row r="549">
      <c r="A549" s="56" t="n"/>
      <c r="B549" s="54" t="n"/>
      <c r="C549" s="54" t="n"/>
      <c r="D549" s="55" t="n"/>
      <c r="E549" s="54" t="n"/>
      <c r="F549" s="54" t="n"/>
      <c r="G549" s="21">
        <f>IF(A549="","",DATE(YEAR(A549),MONTH(A549),1))</f>
        <v/>
      </c>
      <c r="H549" s="11">
        <f>IF(AND(A549="",D549=""),"",IF(A549="","Add a date",IF(C549="","Pick a category",IF(COUNTIF(Categories!$A$6:$A$30,C549)=0,"Not in Categories",IF(D549="","Add the amount","OK")))))</f>
        <v/>
      </c>
      <c r="I549" s="22">
        <f>IF(AND(G549&lt;&gt;"",G549=Dashboard!$C$4,N(D549)&gt;0),D549+ROW()/10000000,"")</f>
        <v/>
      </c>
    </row>
    <row r="550">
      <c r="A550" s="56" t="n"/>
      <c r="B550" s="54" t="n"/>
      <c r="C550" s="54" t="n"/>
      <c r="D550" s="55" t="n"/>
      <c r="E550" s="54" t="n"/>
      <c r="F550" s="54" t="n"/>
      <c r="G550" s="21">
        <f>IF(A550="","",DATE(YEAR(A550),MONTH(A550),1))</f>
        <v/>
      </c>
      <c r="H550" s="11">
        <f>IF(AND(A550="",D550=""),"",IF(A550="","Add a date",IF(C550="","Pick a category",IF(COUNTIF(Categories!$A$6:$A$30,C550)=0,"Not in Categories",IF(D550="","Add the amount","OK")))))</f>
        <v/>
      </c>
      <c r="I550" s="22">
        <f>IF(AND(G550&lt;&gt;"",G550=Dashboard!$C$4,N(D550)&gt;0),D550+ROW()/10000000,"")</f>
        <v/>
      </c>
    </row>
    <row r="551">
      <c r="A551" s="56" t="n"/>
      <c r="B551" s="54" t="n"/>
      <c r="C551" s="54" t="n"/>
      <c r="D551" s="55" t="n"/>
      <c r="E551" s="54" t="n"/>
      <c r="F551" s="54" t="n"/>
      <c r="G551" s="21">
        <f>IF(A551="","",DATE(YEAR(A551),MONTH(A551),1))</f>
        <v/>
      </c>
      <c r="H551" s="11">
        <f>IF(AND(A551="",D551=""),"",IF(A551="","Add a date",IF(C551="","Pick a category",IF(COUNTIF(Categories!$A$6:$A$30,C551)=0,"Not in Categories",IF(D551="","Add the amount","OK")))))</f>
        <v/>
      </c>
      <c r="I551" s="22">
        <f>IF(AND(G551&lt;&gt;"",G551=Dashboard!$C$4,N(D551)&gt;0),D551+ROW()/10000000,"")</f>
        <v/>
      </c>
    </row>
    <row r="552">
      <c r="A552" s="56" t="n"/>
      <c r="B552" s="54" t="n"/>
      <c r="C552" s="54" t="n"/>
      <c r="D552" s="55" t="n"/>
      <c r="E552" s="54" t="n"/>
      <c r="F552" s="54" t="n"/>
      <c r="G552" s="21">
        <f>IF(A552="","",DATE(YEAR(A552),MONTH(A552),1))</f>
        <v/>
      </c>
      <c r="H552" s="11">
        <f>IF(AND(A552="",D552=""),"",IF(A552="","Add a date",IF(C552="","Pick a category",IF(COUNTIF(Categories!$A$6:$A$30,C552)=0,"Not in Categories",IF(D552="","Add the amount","OK")))))</f>
        <v/>
      </c>
      <c r="I552" s="22">
        <f>IF(AND(G552&lt;&gt;"",G552=Dashboard!$C$4,N(D552)&gt;0),D552+ROW()/10000000,"")</f>
        <v/>
      </c>
    </row>
    <row r="553">
      <c r="A553" s="56" t="n"/>
      <c r="B553" s="54" t="n"/>
      <c r="C553" s="54" t="n"/>
      <c r="D553" s="55" t="n"/>
      <c r="E553" s="54" t="n"/>
      <c r="F553" s="54" t="n"/>
      <c r="G553" s="21">
        <f>IF(A553="","",DATE(YEAR(A553),MONTH(A553),1))</f>
        <v/>
      </c>
      <c r="H553" s="11">
        <f>IF(AND(A553="",D553=""),"",IF(A553="","Add a date",IF(C553="","Pick a category",IF(COUNTIF(Categories!$A$6:$A$30,C553)=0,"Not in Categories",IF(D553="","Add the amount","OK")))))</f>
        <v/>
      </c>
      <c r="I553" s="22">
        <f>IF(AND(G553&lt;&gt;"",G553=Dashboard!$C$4,N(D553)&gt;0),D553+ROW()/10000000,"")</f>
        <v/>
      </c>
    </row>
    <row r="554">
      <c r="A554" s="56" t="n"/>
      <c r="B554" s="54" t="n"/>
      <c r="C554" s="54" t="n"/>
      <c r="D554" s="55" t="n"/>
      <c r="E554" s="54" t="n"/>
      <c r="F554" s="54" t="n"/>
      <c r="G554" s="21">
        <f>IF(A554="","",DATE(YEAR(A554),MONTH(A554),1))</f>
        <v/>
      </c>
      <c r="H554" s="11">
        <f>IF(AND(A554="",D554=""),"",IF(A554="","Add a date",IF(C554="","Pick a category",IF(COUNTIF(Categories!$A$6:$A$30,C554)=0,"Not in Categories",IF(D554="","Add the amount","OK")))))</f>
        <v/>
      </c>
      <c r="I554" s="22">
        <f>IF(AND(G554&lt;&gt;"",G554=Dashboard!$C$4,N(D554)&gt;0),D554+ROW()/10000000,"")</f>
        <v/>
      </c>
    </row>
    <row r="555">
      <c r="A555" s="56" t="n"/>
      <c r="B555" s="54" t="n"/>
      <c r="C555" s="54" t="n"/>
      <c r="D555" s="55" t="n"/>
      <c r="E555" s="54" t="n"/>
      <c r="F555" s="54" t="n"/>
      <c r="G555" s="21">
        <f>IF(A555="","",DATE(YEAR(A555),MONTH(A555),1))</f>
        <v/>
      </c>
      <c r="H555" s="11">
        <f>IF(AND(A555="",D555=""),"",IF(A555="","Add a date",IF(C555="","Pick a category",IF(COUNTIF(Categories!$A$6:$A$30,C555)=0,"Not in Categories",IF(D555="","Add the amount","OK")))))</f>
        <v/>
      </c>
      <c r="I555" s="22">
        <f>IF(AND(G555&lt;&gt;"",G555=Dashboard!$C$4,N(D555)&gt;0),D555+ROW()/10000000,"")</f>
        <v/>
      </c>
    </row>
    <row r="556">
      <c r="A556" s="56" t="n"/>
      <c r="B556" s="54" t="n"/>
      <c r="C556" s="54" t="n"/>
      <c r="D556" s="55" t="n"/>
      <c r="E556" s="54" t="n"/>
      <c r="F556" s="54" t="n"/>
      <c r="G556" s="21">
        <f>IF(A556="","",DATE(YEAR(A556),MONTH(A556),1))</f>
        <v/>
      </c>
      <c r="H556" s="11">
        <f>IF(AND(A556="",D556=""),"",IF(A556="","Add a date",IF(C556="","Pick a category",IF(COUNTIF(Categories!$A$6:$A$30,C556)=0,"Not in Categories",IF(D556="","Add the amount","OK")))))</f>
        <v/>
      </c>
      <c r="I556" s="22">
        <f>IF(AND(G556&lt;&gt;"",G556=Dashboard!$C$4,N(D556)&gt;0),D556+ROW()/10000000,"")</f>
        <v/>
      </c>
    </row>
    <row r="557">
      <c r="A557" s="56" t="n"/>
      <c r="B557" s="54" t="n"/>
      <c r="C557" s="54" t="n"/>
      <c r="D557" s="55" t="n"/>
      <c r="E557" s="54" t="n"/>
      <c r="F557" s="54" t="n"/>
      <c r="G557" s="21">
        <f>IF(A557="","",DATE(YEAR(A557),MONTH(A557),1))</f>
        <v/>
      </c>
      <c r="H557" s="11">
        <f>IF(AND(A557="",D557=""),"",IF(A557="","Add a date",IF(C557="","Pick a category",IF(COUNTIF(Categories!$A$6:$A$30,C557)=0,"Not in Categories",IF(D557="","Add the amount","OK")))))</f>
        <v/>
      </c>
      <c r="I557" s="22">
        <f>IF(AND(G557&lt;&gt;"",G557=Dashboard!$C$4,N(D557)&gt;0),D557+ROW()/10000000,"")</f>
        <v/>
      </c>
    </row>
    <row r="558">
      <c r="A558" s="56" t="n"/>
      <c r="B558" s="54" t="n"/>
      <c r="C558" s="54" t="n"/>
      <c r="D558" s="55" t="n"/>
      <c r="E558" s="54" t="n"/>
      <c r="F558" s="54" t="n"/>
      <c r="G558" s="21">
        <f>IF(A558="","",DATE(YEAR(A558),MONTH(A558),1))</f>
        <v/>
      </c>
      <c r="H558" s="11">
        <f>IF(AND(A558="",D558=""),"",IF(A558="","Add a date",IF(C558="","Pick a category",IF(COUNTIF(Categories!$A$6:$A$30,C558)=0,"Not in Categories",IF(D558="","Add the amount","OK")))))</f>
        <v/>
      </c>
      <c r="I558" s="22">
        <f>IF(AND(G558&lt;&gt;"",G558=Dashboard!$C$4,N(D558)&gt;0),D558+ROW()/10000000,"")</f>
        <v/>
      </c>
    </row>
    <row r="559">
      <c r="A559" s="56" t="n"/>
      <c r="B559" s="54" t="n"/>
      <c r="C559" s="54" t="n"/>
      <c r="D559" s="55" t="n"/>
      <c r="E559" s="54" t="n"/>
      <c r="F559" s="54" t="n"/>
      <c r="G559" s="21">
        <f>IF(A559="","",DATE(YEAR(A559),MONTH(A559),1))</f>
        <v/>
      </c>
      <c r="H559" s="11">
        <f>IF(AND(A559="",D559=""),"",IF(A559="","Add a date",IF(C559="","Pick a category",IF(COUNTIF(Categories!$A$6:$A$30,C559)=0,"Not in Categories",IF(D559="","Add the amount","OK")))))</f>
        <v/>
      </c>
      <c r="I559" s="22">
        <f>IF(AND(G559&lt;&gt;"",G559=Dashboard!$C$4,N(D559)&gt;0),D559+ROW()/10000000,"")</f>
        <v/>
      </c>
    </row>
    <row r="560">
      <c r="A560" s="56" t="n"/>
      <c r="B560" s="54" t="n"/>
      <c r="C560" s="54" t="n"/>
      <c r="D560" s="55" t="n"/>
      <c r="E560" s="54" t="n"/>
      <c r="F560" s="54" t="n"/>
      <c r="G560" s="21">
        <f>IF(A560="","",DATE(YEAR(A560),MONTH(A560),1))</f>
        <v/>
      </c>
      <c r="H560" s="11">
        <f>IF(AND(A560="",D560=""),"",IF(A560="","Add a date",IF(C560="","Pick a category",IF(COUNTIF(Categories!$A$6:$A$30,C560)=0,"Not in Categories",IF(D560="","Add the amount","OK")))))</f>
        <v/>
      </c>
      <c r="I560" s="22">
        <f>IF(AND(G560&lt;&gt;"",G560=Dashboard!$C$4,N(D560)&gt;0),D560+ROW()/10000000,"")</f>
        <v/>
      </c>
    </row>
    <row r="561">
      <c r="A561" s="56" t="n"/>
      <c r="B561" s="54" t="n"/>
      <c r="C561" s="54" t="n"/>
      <c r="D561" s="55" t="n"/>
      <c r="E561" s="54" t="n"/>
      <c r="F561" s="54" t="n"/>
      <c r="G561" s="21">
        <f>IF(A561="","",DATE(YEAR(A561),MONTH(A561),1))</f>
        <v/>
      </c>
      <c r="H561" s="11">
        <f>IF(AND(A561="",D561=""),"",IF(A561="","Add a date",IF(C561="","Pick a category",IF(COUNTIF(Categories!$A$6:$A$30,C561)=0,"Not in Categories",IF(D561="","Add the amount","OK")))))</f>
        <v/>
      </c>
      <c r="I561" s="22">
        <f>IF(AND(G561&lt;&gt;"",G561=Dashboard!$C$4,N(D561)&gt;0),D561+ROW()/10000000,"")</f>
        <v/>
      </c>
    </row>
    <row r="562">
      <c r="A562" s="56" t="n"/>
      <c r="B562" s="54" t="n"/>
      <c r="C562" s="54" t="n"/>
      <c r="D562" s="55" t="n"/>
      <c r="E562" s="54" t="n"/>
      <c r="F562" s="54" t="n"/>
      <c r="G562" s="21">
        <f>IF(A562="","",DATE(YEAR(A562),MONTH(A562),1))</f>
        <v/>
      </c>
      <c r="H562" s="11">
        <f>IF(AND(A562="",D562=""),"",IF(A562="","Add a date",IF(C562="","Pick a category",IF(COUNTIF(Categories!$A$6:$A$30,C562)=0,"Not in Categories",IF(D562="","Add the amount","OK")))))</f>
        <v/>
      </c>
      <c r="I562" s="22">
        <f>IF(AND(G562&lt;&gt;"",G562=Dashboard!$C$4,N(D562)&gt;0),D562+ROW()/10000000,"")</f>
        <v/>
      </c>
    </row>
    <row r="563">
      <c r="A563" s="56" t="n"/>
      <c r="B563" s="54" t="n"/>
      <c r="C563" s="54" t="n"/>
      <c r="D563" s="55" t="n"/>
      <c r="E563" s="54" t="n"/>
      <c r="F563" s="54" t="n"/>
      <c r="G563" s="21">
        <f>IF(A563="","",DATE(YEAR(A563),MONTH(A563),1))</f>
        <v/>
      </c>
      <c r="H563" s="11">
        <f>IF(AND(A563="",D563=""),"",IF(A563="","Add a date",IF(C563="","Pick a category",IF(COUNTIF(Categories!$A$6:$A$30,C563)=0,"Not in Categories",IF(D563="","Add the amount","OK")))))</f>
        <v/>
      </c>
      <c r="I563" s="22">
        <f>IF(AND(G563&lt;&gt;"",G563=Dashboard!$C$4,N(D563)&gt;0),D563+ROW()/10000000,"")</f>
        <v/>
      </c>
    </row>
    <row r="564">
      <c r="A564" s="56" t="n"/>
      <c r="B564" s="54" t="n"/>
      <c r="C564" s="54" t="n"/>
      <c r="D564" s="55" t="n"/>
      <c r="E564" s="54" t="n"/>
      <c r="F564" s="54" t="n"/>
      <c r="G564" s="21">
        <f>IF(A564="","",DATE(YEAR(A564),MONTH(A564),1))</f>
        <v/>
      </c>
      <c r="H564" s="11">
        <f>IF(AND(A564="",D564=""),"",IF(A564="","Add a date",IF(C564="","Pick a category",IF(COUNTIF(Categories!$A$6:$A$30,C564)=0,"Not in Categories",IF(D564="","Add the amount","OK")))))</f>
        <v/>
      </c>
      <c r="I564" s="22">
        <f>IF(AND(G564&lt;&gt;"",G564=Dashboard!$C$4,N(D564)&gt;0),D564+ROW()/10000000,"")</f>
        <v/>
      </c>
    </row>
    <row r="565">
      <c r="A565" s="56" t="n"/>
      <c r="B565" s="54" t="n"/>
      <c r="C565" s="54" t="n"/>
      <c r="D565" s="55" t="n"/>
      <c r="E565" s="54" t="n"/>
      <c r="F565" s="54" t="n"/>
      <c r="G565" s="21">
        <f>IF(A565="","",DATE(YEAR(A565),MONTH(A565),1))</f>
        <v/>
      </c>
      <c r="H565" s="11">
        <f>IF(AND(A565="",D565=""),"",IF(A565="","Add a date",IF(C565="","Pick a category",IF(COUNTIF(Categories!$A$6:$A$30,C565)=0,"Not in Categories",IF(D565="","Add the amount","OK")))))</f>
        <v/>
      </c>
      <c r="I565" s="22">
        <f>IF(AND(G565&lt;&gt;"",G565=Dashboard!$C$4,N(D565)&gt;0),D565+ROW()/10000000,"")</f>
        <v/>
      </c>
    </row>
    <row r="566">
      <c r="A566" s="56" t="n"/>
      <c r="B566" s="54" t="n"/>
      <c r="C566" s="54" t="n"/>
      <c r="D566" s="55" t="n"/>
      <c r="E566" s="54" t="n"/>
      <c r="F566" s="54" t="n"/>
      <c r="G566" s="21">
        <f>IF(A566="","",DATE(YEAR(A566),MONTH(A566),1))</f>
        <v/>
      </c>
      <c r="H566" s="11">
        <f>IF(AND(A566="",D566=""),"",IF(A566="","Add a date",IF(C566="","Pick a category",IF(COUNTIF(Categories!$A$6:$A$30,C566)=0,"Not in Categories",IF(D566="","Add the amount","OK")))))</f>
        <v/>
      </c>
      <c r="I566" s="22">
        <f>IF(AND(G566&lt;&gt;"",G566=Dashboard!$C$4,N(D566)&gt;0),D566+ROW()/10000000,"")</f>
        <v/>
      </c>
    </row>
    <row r="567">
      <c r="A567" s="56" t="n"/>
      <c r="B567" s="54" t="n"/>
      <c r="C567" s="54" t="n"/>
      <c r="D567" s="55" t="n"/>
      <c r="E567" s="54" t="n"/>
      <c r="F567" s="54" t="n"/>
      <c r="G567" s="21">
        <f>IF(A567="","",DATE(YEAR(A567),MONTH(A567),1))</f>
        <v/>
      </c>
      <c r="H567" s="11">
        <f>IF(AND(A567="",D567=""),"",IF(A567="","Add a date",IF(C567="","Pick a category",IF(COUNTIF(Categories!$A$6:$A$30,C567)=0,"Not in Categories",IF(D567="","Add the amount","OK")))))</f>
        <v/>
      </c>
      <c r="I567" s="22">
        <f>IF(AND(G567&lt;&gt;"",G567=Dashboard!$C$4,N(D567)&gt;0),D567+ROW()/10000000,"")</f>
        <v/>
      </c>
    </row>
    <row r="568">
      <c r="A568" s="56" t="n"/>
      <c r="B568" s="54" t="n"/>
      <c r="C568" s="54" t="n"/>
      <c r="D568" s="55" t="n"/>
      <c r="E568" s="54" t="n"/>
      <c r="F568" s="54" t="n"/>
      <c r="G568" s="21">
        <f>IF(A568="","",DATE(YEAR(A568),MONTH(A568),1))</f>
        <v/>
      </c>
      <c r="H568" s="11">
        <f>IF(AND(A568="",D568=""),"",IF(A568="","Add a date",IF(C568="","Pick a category",IF(COUNTIF(Categories!$A$6:$A$30,C568)=0,"Not in Categories",IF(D568="","Add the amount","OK")))))</f>
        <v/>
      </c>
      <c r="I568" s="22">
        <f>IF(AND(G568&lt;&gt;"",G568=Dashboard!$C$4,N(D568)&gt;0),D568+ROW()/10000000,"")</f>
        <v/>
      </c>
    </row>
    <row r="569">
      <c r="A569" s="56" t="n"/>
      <c r="B569" s="54" t="n"/>
      <c r="C569" s="54" t="n"/>
      <c r="D569" s="55" t="n"/>
      <c r="E569" s="54" t="n"/>
      <c r="F569" s="54" t="n"/>
      <c r="G569" s="21">
        <f>IF(A569="","",DATE(YEAR(A569),MONTH(A569),1))</f>
        <v/>
      </c>
      <c r="H569" s="11">
        <f>IF(AND(A569="",D569=""),"",IF(A569="","Add a date",IF(C569="","Pick a category",IF(COUNTIF(Categories!$A$6:$A$30,C569)=0,"Not in Categories",IF(D569="","Add the amount","OK")))))</f>
        <v/>
      </c>
      <c r="I569" s="22">
        <f>IF(AND(G569&lt;&gt;"",G569=Dashboard!$C$4,N(D569)&gt;0),D569+ROW()/10000000,"")</f>
        <v/>
      </c>
    </row>
    <row r="570">
      <c r="A570" s="56" t="n"/>
      <c r="B570" s="54" t="n"/>
      <c r="C570" s="54" t="n"/>
      <c r="D570" s="55" t="n"/>
      <c r="E570" s="54" t="n"/>
      <c r="F570" s="54" t="n"/>
      <c r="G570" s="21">
        <f>IF(A570="","",DATE(YEAR(A570),MONTH(A570),1))</f>
        <v/>
      </c>
      <c r="H570" s="11">
        <f>IF(AND(A570="",D570=""),"",IF(A570="","Add a date",IF(C570="","Pick a category",IF(COUNTIF(Categories!$A$6:$A$30,C570)=0,"Not in Categories",IF(D570="","Add the amount","OK")))))</f>
        <v/>
      </c>
      <c r="I570" s="22">
        <f>IF(AND(G570&lt;&gt;"",G570=Dashboard!$C$4,N(D570)&gt;0),D570+ROW()/10000000,"")</f>
        <v/>
      </c>
    </row>
    <row r="571">
      <c r="A571" s="56" t="n"/>
      <c r="B571" s="54" t="n"/>
      <c r="C571" s="54" t="n"/>
      <c r="D571" s="55" t="n"/>
      <c r="E571" s="54" t="n"/>
      <c r="F571" s="54" t="n"/>
      <c r="G571" s="21">
        <f>IF(A571="","",DATE(YEAR(A571),MONTH(A571),1))</f>
        <v/>
      </c>
      <c r="H571" s="11">
        <f>IF(AND(A571="",D571=""),"",IF(A571="","Add a date",IF(C571="","Pick a category",IF(COUNTIF(Categories!$A$6:$A$30,C571)=0,"Not in Categories",IF(D571="","Add the amount","OK")))))</f>
        <v/>
      </c>
      <c r="I571" s="22">
        <f>IF(AND(G571&lt;&gt;"",G571=Dashboard!$C$4,N(D571)&gt;0),D571+ROW()/10000000,"")</f>
        <v/>
      </c>
    </row>
    <row r="572">
      <c r="A572" s="56" t="n"/>
      <c r="B572" s="54" t="n"/>
      <c r="C572" s="54" t="n"/>
      <c r="D572" s="55" t="n"/>
      <c r="E572" s="54" t="n"/>
      <c r="F572" s="54" t="n"/>
      <c r="G572" s="21">
        <f>IF(A572="","",DATE(YEAR(A572),MONTH(A572),1))</f>
        <v/>
      </c>
      <c r="H572" s="11">
        <f>IF(AND(A572="",D572=""),"",IF(A572="","Add a date",IF(C572="","Pick a category",IF(COUNTIF(Categories!$A$6:$A$30,C572)=0,"Not in Categories",IF(D572="","Add the amount","OK")))))</f>
        <v/>
      </c>
      <c r="I572" s="22">
        <f>IF(AND(G572&lt;&gt;"",G572=Dashboard!$C$4,N(D572)&gt;0),D572+ROW()/10000000,"")</f>
        <v/>
      </c>
    </row>
    <row r="573">
      <c r="A573" s="56" t="n"/>
      <c r="B573" s="54" t="n"/>
      <c r="C573" s="54" t="n"/>
      <c r="D573" s="55" t="n"/>
      <c r="E573" s="54" t="n"/>
      <c r="F573" s="54" t="n"/>
      <c r="G573" s="21">
        <f>IF(A573="","",DATE(YEAR(A573),MONTH(A573),1))</f>
        <v/>
      </c>
      <c r="H573" s="11">
        <f>IF(AND(A573="",D573=""),"",IF(A573="","Add a date",IF(C573="","Pick a category",IF(COUNTIF(Categories!$A$6:$A$30,C573)=0,"Not in Categories",IF(D573="","Add the amount","OK")))))</f>
        <v/>
      </c>
      <c r="I573" s="22">
        <f>IF(AND(G573&lt;&gt;"",G573=Dashboard!$C$4,N(D573)&gt;0),D573+ROW()/10000000,"")</f>
        <v/>
      </c>
    </row>
    <row r="574">
      <c r="A574" s="56" t="n"/>
      <c r="B574" s="54" t="n"/>
      <c r="C574" s="54" t="n"/>
      <c r="D574" s="55" t="n"/>
      <c r="E574" s="54" t="n"/>
      <c r="F574" s="54" t="n"/>
      <c r="G574" s="21">
        <f>IF(A574="","",DATE(YEAR(A574),MONTH(A574),1))</f>
        <v/>
      </c>
      <c r="H574" s="11">
        <f>IF(AND(A574="",D574=""),"",IF(A574="","Add a date",IF(C574="","Pick a category",IF(COUNTIF(Categories!$A$6:$A$30,C574)=0,"Not in Categories",IF(D574="","Add the amount","OK")))))</f>
        <v/>
      </c>
      <c r="I574" s="22">
        <f>IF(AND(G574&lt;&gt;"",G574=Dashboard!$C$4,N(D574)&gt;0),D574+ROW()/10000000,"")</f>
        <v/>
      </c>
    </row>
    <row r="575">
      <c r="A575" s="56" t="n"/>
      <c r="B575" s="54" t="n"/>
      <c r="C575" s="54" t="n"/>
      <c r="D575" s="55" t="n"/>
      <c r="E575" s="54" t="n"/>
      <c r="F575" s="54" t="n"/>
      <c r="G575" s="21">
        <f>IF(A575="","",DATE(YEAR(A575),MONTH(A575),1))</f>
        <v/>
      </c>
      <c r="H575" s="11">
        <f>IF(AND(A575="",D575=""),"",IF(A575="","Add a date",IF(C575="","Pick a category",IF(COUNTIF(Categories!$A$6:$A$30,C575)=0,"Not in Categories",IF(D575="","Add the amount","OK")))))</f>
        <v/>
      </c>
      <c r="I575" s="22">
        <f>IF(AND(G575&lt;&gt;"",G575=Dashboard!$C$4,N(D575)&gt;0),D575+ROW()/10000000,"")</f>
        <v/>
      </c>
    </row>
    <row r="576">
      <c r="A576" s="56" t="n"/>
      <c r="B576" s="54" t="n"/>
      <c r="C576" s="54" t="n"/>
      <c r="D576" s="55" t="n"/>
      <c r="E576" s="54" t="n"/>
      <c r="F576" s="54" t="n"/>
      <c r="G576" s="21">
        <f>IF(A576="","",DATE(YEAR(A576),MONTH(A576),1))</f>
        <v/>
      </c>
      <c r="H576" s="11">
        <f>IF(AND(A576="",D576=""),"",IF(A576="","Add a date",IF(C576="","Pick a category",IF(COUNTIF(Categories!$A$6:$A$30,C576)=0,"Not in Categories",IF(D576="","Add the amount","OK")))))</f>
        <v/>
      </c>
      <c r="I576" s="22">
        <f>IF(AND(G576&lt;&gt;"",G576=Dashboard!$C$4,N(D576)&gt;0),D576+ROW()/10000000,"")</f>
        <v/>
      </c>
    </row>
    <row r="577">
      <c r="A577" s="56" t="n"/>
      <c r="B577" s="54" t="n"/>
      <c r="C577" s="54" t="n"/>
      <c r="D577" s="55" t="n"/>
      <c r="E577" s="54" t="n"/>
      <c r="F577" s="54" t="n"/>
      <c r="G577" s="21">
        <f>IF(A577="","",DATE(YEAR(A577),MONTH(A577),1))</f>
        <v/>
      </c>
      <c r="H577" s="11">
        <f>IF(AND(A577="",D577=""),"",IF(A577="","Add a date",IF(C577="","Pick a category",IF(COUNTIF(Categories!$A$6:$A$30,C577)=0,"Not in Categories",IF(D577="","Add the amount","OK")))))</f>
        <v/>
      </c>
      <c r="I577" s="22">
        <f>IF(AND(G577&lt;&gt;"",G577=Dashboard!$C$4,N(D577)&gt;0),D577+ROW()/10000000,"")</f>
        <v/>
      </c>
    </row>
    <row r="578">
      <c r="A578" s="56" t="n"/>
      <c r="B578" s="54" t="n"/>
      <c r="C578" s="54" t="n"/>
      <c r="D578" s="55" t="n"/>
      <c r="E578" s="54" t="n"/>
      <c r="F578" s="54" t="n"/>
      <c r="G578" s="21">
        <f>IF(A578="","",DATE(YEAR(A578),MONTH(A578),1))</f>
        <v/>
      </c>
      <c r="H578" s="11">
        <f>IF(AND(A578="",D578=""),"",IF(A578="","Add a date",IF(C578="","Pick a category",IF(COUNTIF(Categories!$A$6:$A$30,C578)=0,"Not in Categories",IF(D578="","Add the amount","OK")))))</f>
        <v/>
      </c>
      <c r="I578" s="22">
        <f>IF(AND(G578&lt;&gt;"",G578=Dashboard!$C$4,N(D578)&gt;0),D578+ROW()/10000000,"")</f>
        <v/>
      </c>
    </row>
    <row r="579">
      <c r="A579" s="56" t="n"/>
      <c r="B579" s="54" t="n"/>
      <c r="C579" s="54" t="n"/>
      <c r="D579" s="55" t="n"/>
      <c r="E579" s="54" t="n"/>
      <c r="F579" s="54" t="n"/>
      <c r="G579" s="21">
        <f>IF(A579="","",DATE(YEAR(A579),MONTH(A579),1))</f>
        <v/>
      </c>
      <c r="H579" s="11">
        <f>IF(AND(A579="",D579=""),"",IF(A579="","Add a date",IF(C579="","Pick a category",IF(COUNTIF(Categories!$A$6:$A$30,C579)=0,"Not in Categories",IF(D579="","Add the amount","OK")))))</f>
        <v/>
      </c>
      <c r="I579" s="22">
        <f>IF(AND(G579&lt;&gt;"",G579=Dashboard!$C$4,N(D579)&gt;0),D579+ROW()/10000000,"")</f>
        <v/>
      </c>
    </row>
    <row r="580">
      <c r="A580" s="56" t="n"/>
      <c r="B580" s="54" t="n"/>
      <c r="C580" s="54" t="n"/>
      <c r="D580" s="55" t="n"/>
      <c r="E580" s="54" t="n"/>
      <c r="F580" s="54" t="n"/>
      <c r="G580" s="21">
        <f>IF(A580="","",DATE(YEAR(A580),MONTH(A580),1))</f>
        <v/>
      </c>
      <c r="H580" s="11">
        <f>IF(AND(A580="",D580=""),"",IF(A580="","Add a date",IF(C580="","Pick a category",IF(COUNTIF(Categories!$A$6:$A$30,C580)=0,"Not in Categories",IF(D580="","Add the amount","OK")))))</f>
        <v/>
      </c>
      <c r="I580" s="22">
        <f>IF(AND(G580&lt;&gt;"",G580=Dashboard!$C$4,N(D580)&gt;0),D580+ROW()/10000000,"")</f>
        <v/>
      </c>
    </row>
    <row r="581">
      <c r="A581" s="56" t="n"/>
      <c r="B581" s="54" t="n"/>
      <c r="C581" s="54" t="n"/>
      <c r="D581" s="55" t="n"/>
      <c r="E581" s="54" t="n"/>
      <c r="F581" s="54" t="n"/>
      <c r="G581" s="21">
        <f>IF(A581="","",DATE(YEAR(A581),MONTH(A581),1))</f>
        <v/>
      </c>
      <c r="H581" s="11">
        <f>IF(AND(A581="",D581=""),"",IF(A581="","Add a date",IF(C581="","Pick a category",IF(COUNTIF(Categories!$A$6:$A$30,C581)=0,"Not in Categories",IF(D581="","Add the amount","OK")))))</f>
        <v/>
      </c>
      <c r="I581" s="22">
        <f>IF(AND(G581&lt;&gt;"",G581=Dashboard!$C$4,N(D581)&gt;0),D581+ROW()/10000000,"")</f>
        <v/>
      </c>
    </row>
    <row r="582">
      <c r="A582" s="56" t="n"/>
      <c r="B582" s="54" t="n"/>
      <c r="C582" s="54" t="n"/>
      <c r="D582" s="55" t="n"/>
      <c r="E582" s="54" t="n"/>
      <c r="F582" s="54" t="n"/>
      <c r="G582" s="21">
        <f>IF(A582="","",DATE(YEAR(A582),MONTH(A582),1))</f>
        <v/>
      </c>
      <c r="H582" s="11">
        <f>IF(AND(A582="",D582=""),"",IF(A582="","Add a date",IF(C582="","Pick a category",IF(COUNTIF(Categories!$A$6:$A$30,C582)=0,"Not in Categories",IF(D582="","Add the amount","OK")))))</f>
        <v/>
      </c>
      <c r="I582" s="22">
        <f>IF(AND(G582&lt;&gt;"",G582=Dashboard!$C$4,N(D582)&gt;0),D582+ROW()/10000000,"")</f>
        <v/>
      </c>
    </row>
    <row r="583">
      <c r="A583" s="56" t="n"/>
      <c r="B583" s="54" t="n"/>
      <c r="C583" s="54" t="n"/>
      <c r="D583" s="55" t="n"/>
      <c r="E583" s="54" t="n"/>
      <c r="F583" s="54" t="n"/>
      <c r="G583" s="21">
        <f>IF(A583="","",DATE(YEAR(A583),MONTH(A583),1))</f>
        <v/>
      </c>
      <c r="H583" s="11">
        <f>IF(AND(A583="",D583=""),"",IF(A583="","Add a date",IF(C583="","Pick a category",IF(COUNTIF(Categories!$A$6:$A$30,C583)=0,"Not in Categories",IF(D583="","Add the amount","OK")))))</f>
        <v/>
      </c>
      <c r="I583" s="22">
        <f>IF(AND(G583&lt;&gt;"",G583=Dashboard!$C$4,N(D583)&gt;0),D583+ROW()/10000000,"")</f>
        <v/>
      </c>
    </row>
    <row r="584">
      <c r="A584" s="56" t="n"/>
      <c r="B584" s="54" t="n"/>
      <c r="C584" s="54" t="n"/>
      <c r="D584" s="55" t="n"/>
      <c r="E584" s="54" t="n"/>
      <c r="F584" s="54" t="n"/>
      <c r="G584" s="21">
        <f>IF(A584="","",DATE(YEAR(A584),MONTH(A584),1))</f>
        <v/>
      </c>
      <c r="H584" s="11">
        <f>IF(AND(A584="",D584=""),"",IF(A584="","Add a date",IF(C584="","Pick a category",IF(COUNTIF(Categories!$A$6:$A$30,C584)=0,"Not in Categories",IF(D584="","Add the amount","OK")))))</f>
        <v/>
      </c>
      <c r="I584" s="22">
        <f>IF(AND(G584&lt;&gt;"",G584=Dashboard!$C$4,N(D584)&gt;0),D584+ROW()/10000000,"")</f>
        <v/>
      </c>
    </row>
    <row r="585">
      <c r="A585" s="56" t="n"/>
      <c r="B585" s="54" t="n"/>
      <c r="C585" s="54" t="n"/>
      <c r="D585" s="55" t="n"/>
      <c r="E585" s="54" t="n"/>
      <c r="F585" s="54" t="n"/>
      <c r="G585" s="21">
        <f>IF(A585="","",DATE(YEAR(A585),MONTH(A585),1))</f>
        <v/>
      </c>
      <c r="H585" s="11">
        <f>IF(AND(A585="",D585=""),"",IF(A585="","Add a date",IF(C585="","Pick a category",IF(COUNTIF(Categories!$A$6:$A$30,C585)=0,"Not in Categories",IF(D585="","Add the amount","OK")))))</f>
        <v/>
      </c>
      <c r="I585" s="22">
        <f>IF(AND(G585&lt;&gt;"",G585=Dashboard!$C$4,N(D585)&gt;0),D585+ROW()/10000000,"")</f>
        <v/>
      </c>
    </row>
    <row r="586">
      <c r="A586" s="56" t="n"/>
      <c r="B586" s="54" t="n"/>
      <c r="C586" s="54" t="n"/>
      <c r="D586" s="55" t="n"/>
      <c r="E586" s="54" t="n"/>
      <c r="F586" s="54" t="n"/>
      <c r="G586" s="21">
        <f>IF(A586="","",DATE(YEAR(A586),MONTH(A586),1))</f>
        <v/>
      </c>
      <c r="H586" s="11">
        <f>IF(AND(A586="",D586=""),"",IF(A586="","Add a date",IF(C586="","Pick a category",IF(COUNTIF(Categories!$A$6:$A$30,C586)=0,"Not in Categories",IF(D586="","Add the amount","OK")))))</f>
        <v/>
      </c>
      <c r="I586" s="22">
        <f>IF(AND(G586&lt;&gt;"",G586=Dashboard!$C$4,N(D586)&gt;0),D586+ROW()/10000000,"")</f>
        <v/>
      </c>
    </row>
    <row r="587">
      <c r="A587" s="56" t="n"/>
      <c r="B587" s="54" t="n"/>
      <c r="C587" s="54" t="n"/>
      <c r="D587" s="55" t="n"/>
      <c r="E587" s="54" t="n"/>
      <c r="F587" s="54" t="n"/>
      <c r="G587" s="21">
        <f>IF(A587="","",DATE(YEAR(A587),MONTH(A587),1))</f>
        <v/>
      </c>
      <c r="H587" s="11">
        <f>IF(AND(A587="",D587=""),"",IF(A587="","Add a date",IF(C587="","Pick a category",IF(COUNTIF(Categories!$A$6:$A$30,C587)=0,"Not in Categories",IF(D587="","Add the amount","OK")))))</f>
        <v/>
      </c>
      <c r="I587" s="22">
        <f>IF(AND(G587&lt;&gt;"",G587=Dashboard!$C$4,N(D587)&gt;0),D587+ROW()/10000000,"")</f>
        <v/>
      </c>
    </row>
    <row r="588">
      <c r="A588" s="56" t="n"/>
      <c r="B588" s="54" t="n"/>
      <c r="C588" s="54" t="n"/>
      <c r="D588" s="55" t="n"/>
      <c r="E588" s="54" t="n"/>
      <c r="F588" s="54" t="n"/>
      <c r="G588" s="21">
        <f>IF(A588="","",DATE(YEAR(A588),MONTH(A588),1))</f>
        <v/>
      </c>
      <c r="H588" s="11">
        <f>IF(AND(A588="",D588=""),"",IF(A588="","Add a date",IF(C588="","Pick a category",IF(COUNTIF(Categories!$A$6:$A$30,C588)=0,"Not in Categories",IF(D588="","Add the amount","OK")))))</f>
        <v/>
      </c>
      <c r="I588" s="22">
        <f>IF(AND(G588&lt;&gt;"",G588=Dashboard!$C$4,N(D588)&gt;0),D588+ROW()/10000000,"")</f>
        <v/>
      </c>
    </row>
    <row r="589">
      <c r="A589" s="56" t="n"/>
      <c r="B589" s="54" t="n"/>
      <c r="C589" s="54" t="n"/>
      <c r="D589" s="55" t="n"/>
      <c r="E589" s="54" t="n"/>
      <c r="F589" s="54" t="n"/>
      <c r="G589" s="21">
        <f>IF(A589="","",DATE(YEAR(A589),MONTH(A589),1))</f>
        <v/>
      </c>
      <c r="H589" s="11">
        <f>IF(AND(A589="",D589=""),"",IF(A589="","Add a date",IF(C589="","Pick a category",IF(COUNTIF(Categories!$A$6:$A$30,C589)=0,"Not in Categories",IF(D589="","Add the amount","OK")))))</f>
        <v/>
      </c>
      <c r="I589" s="22">
        <f>IF(AND(G589&lt;&gt;"",G589=Dashboard!$C$4,N(D589)&gt;0),D589+ROW()/10000000,"")</f>
        <v/>
      </c>
    </row>
    <row r="590">
      <c r="A590" s="56" t="n"/>
      <c r="B590" s="54" t="n"/>
      <c r="C590" s="54" t="n"/>
      <c r="D590" s="55" t="n"/>
      <c r="E590" s="54" t="n"/>
      <c r="F590" s="54" t="n"/>
      <c r="G590" s="21">
        <f>IF(A590="","",DATE(YEAR(A590),MONTH(A590),1))</f>
        <v/>
      </c>
      <c r="H590" s="11">
        <f>IF(AND(A590="",D590=""),"",IF(A590="","Add a date",IF(C590="","Pick a category",IF(COUNTIF(Categories!$A$6:$A$30,C590)=0,"Not in Categories",IF(D590="","Add the amount","OK")))))</f>
        <v/>
      </c>
      <c r="I590" s="22">
        <f>IF(AND(G590&lt;&gt;"",G590=Dashboard!$C$4,N(D590)&gt;0),D590+ROW()/10000000,"")</f>
        <v/>
      </c>
    </row>
    <row r="591">
      <c r="A591" s="56" t="n"/>
      <c r="B591" s="54" t="n"/>
      <c r="C591" s="54" t="n"/>
      <c r="D591" s="55" t="n"/>
      <c r="E591" s="54" t="n"/>
      <c r="F591" s="54" t="n"/>
      <c r="G591" s="21">
        <f>IF(A591="","",DATE(YEAR(A591),MONTH(A591),1))</f>
        <v/>
      </c>
      <c r="H591" s="11">
        <f>IF(AND(A591="",D591=""),"",IF(A591="","Add a date",IF(C591="","Pick a category",IF(COUNTIF(Categories!$A$6:$A$30,C591)=0,"Not in Categories",IF(D591="","Add the amount","OK")))))</f>
        <v/>
      </c>
      <c r="I591" s="22">
        <f>IF(AND(G591&lt;&gt;"",G591=Dashboard!$C$4,N(D591)&gt;0),D591+ROW()/10000000,"")</f>
        <v/>
      </c>
    </row>
    <row r="592">
      <c r="A592" s="56" t="n"/>
      <c r="B592" s="54" t="n"/>
      <c r="C592" s="54" t="n"/>
      <c r="D592" s="55" t="n"/>
      <c r="E592" s="54" t="n"/>
      <c r="F592" s="54" t="n"/>
      <c r="G592" s="21">
        <f>IF(A592="","",DATE(YEAR(A592),MONTH(A592),1))</f>
        <v/>
      </c>
      <c r="H592" s="11">
        <f>IF(AND(A592="",D592=""),"",IF(A592="","Add a date",IF(C592="","Pick a category",IF(COUNTIF(Categories!$A$6:$A$30,C592)=0,"Not in Categories",IF(D592="","Add the amount","OK")))))</f>
        <v/>
      </c>
      <c r="I592" s="22">
        <f>IF(AND(G592&lt;&gt;"",G592=Dashboard!$C$4,N(D592)&gt;0),D592+ROW()/10000000,"")</f>
        <v/>
      </c>
    </row>
    <row r="593">
      <c r="A593" s="56" t="n"/>
      <c r="B593" s="54" t="n"/>
      <c r="C593" s="54" t="n"/>
      <c r="D593" s="55" t="n"/>
      <c r="E593" s="54" t="n"/>
      <c r="F593" s="54" t="n"/>
      <c r="G593" s="21">
        <f>IF(A593="","",DATE(YEAR(A593),MONTH(A593),1))</f>
        <v/>
      </c>
      <c r="H593" s="11">
        <f>IF(AND(A593="",D593=""),"",IF(A593="","Add a date",IF(C593="","Pick a category",IF(COUNTIF(Categories!$A$6:$A$30,C593)=0,"Not in Categories",IF(D593="","Add the amount","OK")))))</f>
        <v/>
      </c>
      <c r="I593" s="22">
        <f>IF(AND(G593&lt;&gt;"",G593=Dashboard!$C$4,N(D593)&gt;0),D593+ROW()/10000000,"")</f>
        <v/>
      </c>
    </row>
    <row r="594">
      <c r="A594" s="56" t="n"/>
      <c r="B594" s="54" t="n"/>
      <c r="C594" s="54" t="n"/>
      <c r="D594" s="55" t="n"/>
      <c r="E594" s="54" t="n"/>
      <c r="F594" s="54" t="n"/>
      <c r="G594" s="21">
        <f>IF(A594="","",DATE(YEAR(A594),MONTH(A594),1))</f>
        <v/>
      </c>
      <c r="H594" s="11">
        <f>IF(AND(A594="",D594=""),"",IF(A594="","Add a date",IF(C594="","Pick a category",IF(COUNTIF(Categories!$A$6:$A$30,C594)=0,"Not in Categories",IF(D594="","Add the amount","OK")))))</f>
        <v/>
      </c>
      <c r="I594" s="22">
        <f>IF(AND(G594&lt;&gt;"",G594=Dashboard!$C$4,N(D594)&gt;0),D594+ROW()/10000000,"")</f>
        <v/>
      </c>
    </row>
    <row r="595">
      <c r="A595" s="56" t="n"/>
      <c r="B595" s="54" t="n"/>
      <c r="C595" s="54" t="n"/>
      <c r="D595" s="55" t="n"/>
      <c r="E595" s="54" t="n"/>
      <c r="F595" s="54" t="n"/>
      <c r="G595" s="21">
        <f>IF(A595="","",DATE(YEAR(A595),MONTH(A595),1))</f>
        <v/>
      </c>
      <c r="H595" s="11">
        <f>IF(AND(A595="",D595=""),"",IF(A595="","Add a date",IF(C595="","Pick a category",IF(COUNTIF(Categories!$A$6:$A$30,C595)=0,"Not in Categories",IF(D595="","Add the amount","OK")))))</f>
        <v/>
      </c>
      <c r="I595" s="22">
        <f>IF(AND(G595&lt;&gt;"",G595=Dashboard!$C$4,N(D595)&gt;0),D595+ROW()/10000000,"")</f>
        <v/>
      </c>
    </row>
    <row r="596">
      <c r="A596" s="56" t="n"/>
      <c r="B596" s="54" t="n"/>
      <c r="C596" s="54" t="n"/>
      <c r="D596" s="55" t="n"/>
      <c r="E596" s="54" t="n"/>
      <c r="F596" s="54" t="n"/>
      <c r="G596" s="21">
        <f>IF(A596="","",DATE(YEAR(A596),MONTH(A596),1))</f>
        <v/>
      </c>
      <c r="H596" s="11">
        <f>IF(AND(A596="",D596=""),"",IF(A596="","Add a date",IF(C596="","Pick a category",IF(COUNTIF(Categories!$A$6:$A$30,C596)=0,"Not in Categories",IF(D596="","Add the amount","OK")))))</f>
        <v/>
      </c>
      <c r="I596" s="22">
        <f>IF(AND(G596&lt;&gt;"",G596=Dashboard!$C$4,N(D596)&gt;0),D596+ROW()/10000000,"")</f>
        <v/>
      </c>
    </row>
    <row r="597">
      <c r="A597" s="56" t="n"/>
      <c r="B597" s="54" t="n"/>
      <c r="C597" s="54" t="n"/>
      <c r="D597" s="55" t="n"/>
      <c r="E597" s="54" t="n"/>
      <c r="F597" s="54" t="n"/>
      <c r="G597" s="21">
        <f>IF(A597="","",DATE(YEAR(A597),MONTH(A597),1))</f>
        <v/>
      </c>
      <c r="H597" s="11">
        <f>IF(AND(A597="",D597=""),"",IF(A597="","Add a date",IF(C597="","Pick a category",IF(COUNTIF(Categories!$A$6:$A$30,C597)=0,"Not in Categories",IF(D597="","Add the amount","OK")))))</f>
        <v/>
      </c>
      <c r="I597" s="22">
        <f>IF(AND(G597&lt;&gt;"",G597=Dashboard!$C$4,N(D597)&gt;0),D597+ROW()/10000000,"")</f>
        <v/>
      </c>
    </row>
    <row r="598">
      <c r="A598" s="56" t="n"/>
      <c r="B598" s="54" t="n"/>
      <c r="C598" s="54" t="n"/>
      <c r="D598" s="55" t="n"/>
      <c r="E598" s="54" t="n"/>
      <c r="F598" s="54" t="n"/>
      <c r="G598" s="21">
        <f>IF(A598="","",DATE(YEAR(A598),MONTH(A598),1))</f>
        <v/>
      </c>
      <c r="H598" s="11">
        <f>IF(AND(A598="",D598=""),"",IF(A598="","Add a date",IF(C598="","Pick a category",IF(COUNTIF(Categories!$A$6:$A$30,C598)=0,"Not in Categories",IF(D598="","Add the amount","OK")))))</f>
        <v/>
      </c>
      <c r="I598" s="22">
        <f>IF(AND(G598&lt;&gt;"",G598=Dashboard!$C$4,N(D598)&gt;0),D598+ROW()/10000000,"")</f>
        <v/>
      </c>
    </row>
    <row r="599">
      <c r="A599" s="56" t="n"/>
      <c r="B599" s="54" t="n"/>
      <c r="C599" s="54" t="n"/>
      <c r="D599" s="55" t="n"/>
      <c r="E599" s="54" t="n"/>
      <c r="F599" s="54" t="n"/>
      <c r="G599" s="21">
        <f>IF(A599="","",DATE(YEAR(A599),MONTH(A599),1))</f>
        <v/>
      </c>
      <c r="H599" s="11">
        <f>IF(AND(A599="",D599=""),"",IF(A599="","Add a date",IF(C599="","Pick a category",IF(COUNTIF(Categories!$A$6:$A$30,C599)=0,"Not in Categories",IF(D599="","Add the amount","OK")))))</f>
        <v/>
      </c>
      <c r="I599" s="22">
        <f>IF(AND(G599&lt;&gt;"",G599=Dashboard!$C$4,N(D599)&gt;0),D599+ROW()/10000000,"")</f>
        <v/>
      </c>
    </row>
    <row r="600">
      <c r="A600" s="56" t="n"/>
      <c r="B600" s="54" t="n"/>
      <c r="C600" s="54" t="n"/>
      <c r="D600" s="55" t="n"/>
      <c r="E600" s="54" t="n"/>
      <c r="F600" s="54" t="n"/>
      <c r="G600" s="21">
        <f>IF(A600="","",DATE(YEAR(A600),MONTH(A600),1))</f>
        <v/>
      </c>
      <c r="H600" s="11">
        <f>IF(AND(A600="",D600=""),"",IF(A600="","Add a date",IF(C600="","Pick a category",IF(COUNTIF(Categories!$A$6:$A$30,C600)=0,"Not in Categories",IF(D600="","Add the amount","OK")))))</f>
        <v/>
      </c>
      <c r="I600" s="22">
        <f>IF(AND(G600&lt;&gt;"",G600=Dashboard!$C$4,N(D600)&gt;0),D600+ROW()/10000000,"")</f>
        <v/>
      </c>
    </row>
    <row r="601">
      <c r="A601" s="56" t="n"/>
      <c r="B601" s="54" t="n"/>
      <c r="C601" s="54" t="n"/>
      <c r="D601" s="55" t="n"/>
      <c r="E601" s="54" t="n"/>
      <c r="F601" s="54" t="n"/>
      <c r="G601" s="21">
        <f>IF(A601="","",DATE(YEAR(A601),MONTH(A601),1))</f>
        <v/>
      </c>
      <c r="H601" s="11">
        <f>IF(AND(A601="",D601=""),"",IF(A601="","Add a date",IF(C601="","Pick a category",IF(COUNTIF(Categories!$A$6:$A$30,C601)=0,"Not in Categories",IF(D601="","Add the amount","OK")))))</f>
        <v/>
      </c>
      <c r="I601" s="22">
        <f>IF(AND(G601&lt;&gt;"",G601=Dashboard!$C$4,N(D601)&gt;0),D601+ROW()/10000000,"")</f>
        <v/>
      </c>
    </row>
    <row r="602">
      <c r="A602" s="56" t="n"/>
      <c r="B602" s="54" t="n"/>
      <c r="C602" s="54" t="n"/>
      <c r="D602" s="55" t="n"/>
      <c r="E602" s="54" t="n"/>
      <c r="F602" s="54" t="n"/>
      <c r="G602" s="21">
        <f>IF(A602="","",DATE(YEAR(A602),MONTH(A602),1))</f>
        <v/>
      </c>
      <c r="H602" s="11">
        <f>IF(AND(A602="",D602=""),"",IF(A602="","Add a date",IF(C602="","Pick a category",IF(COUNTIF(Categories!$A$6:$A$30,C602)=0,"Not in Categories",IF(D602="","Add the amount","OK")))))</f>
        <v/>
      </c>
      <c r="I602" s="22">
        <f>IF(AND(G602&lt;&gt;"",G602=Dashboard!$C$4,N(D602)&gt;0),D602+ROW()/10000000,"")</f>
        <v/>
      </c>
    </row>
    <row r="603">
      <c r="A603" s="56" t="n"/>
      <c r="B603" s="54" t="n"/>
      <c r="C603" s="54" t="n"/>
      <c r="D603" s="55" t="n"/>
      <c r="E603" s="54" t="n"/>
      <c r="F603" s="54" t="n"/>
      <c r="G603" s="21">
        <f>IF(A603="","",DATE(YEAR(A603),MONTH(A603),1))</f>
        <v/>
      </c>
      <c r="H603" s="11">
        <f>IF(AND(A603="",D603=""),"",IF(A603="","Add a date",IF(C603="","Pick a category",IF(COUNTIF(Categories!$A$6:$A$30,C603)=0,"Not in Categories",IF(D603="","Add the amount","OK")))))</f>
        <v/>
      </c>
      <c r="I603" s="22">
        <f>IF(AND(G603&lt;&gt;"",G603=Dashboard!$C$4,N(D603)&gt;0),D603+ROW()/10000000,"")</f>
        <v/>
      </c>
    </row>
    <row r="604">
      <c r="A604" s="56" t="n"/>
      <c r="B604" s="54" t="n"/>
      <c r="C604" s="54" t="n"/>
      <c r="D604" s="55" t="n"/>
      <c r="E604" s="54" t="n"/>
      <c r="F604" s="54" t="n"/>
      <c r="G604" s="21">
        <f>IF(A604="","",DATE(YEAR(A604),MONTH(A604),1))</f>
        <v/>
      </c>
      <c r="H604" s="11">
        <f>IF(AND(A604="",D604=""),"",IF(A604="","Add a date",IF(C604="","Pick a category",IF(COUNTIF(Categories!$A$6:$A$30,C604)=0,"Not in Categories",IF(D604="","Add the amount","OK")))))</f>
        <v/>
      </c>
      <c r="I604" s="22">
        <f>IF(AND(G604&lt;&gt;"",G604=Dashboard!$C$4,N(D604)&gt;0),D604+ROW()/10000000,"")</f>
        <v/>
      </c>
    </row>
    <row r="605">
      <c r="A605" s="56" t="n"/>
      <c r="B605" s="54" t="n"/>
      <c r="C605" s="54" t="n"/>
      <c r="D605" s="55" t="n"/>
      <c r="E605" s="54" t="n"/>
      <c r="F605" s="54" t="n"/>
      <c r="G605" s="21">
        <f>IF(A605="","",DATE(YEAR(A605),MONTH(A605),1))</f>
        <v/>
      </c>
      <c r="H605" s="11">
        <f>IF(AND(A605="",D605=""),"",IF(A605="","Add a date",IF(C605="","Pick a category",IF(COUNTIF(Categories!$A$6:$A$30,C605)=0,"Not in Categories",IF(D605="","Add the amount","OK")))))</f>
        <v/>
      </c>
      <c r="I605" s="22">
        <f>IF(AND(G605&lt;&gt;"",G605=Dashboard!$C$4,N(D605)&gt;0),D605+ROW()/10000000,"")</f>
        <v/>
      </c>
    </row>
    <row r="606">
      <c r="A606" s="56" t="n"/>
      <c r="B606" s="54" t="n"/>
      <c r="C606" s="54" t="n"/>
      <c r="D606" s="55" t="n"/>
      <c r="E606" s="54" t="n"/>
      <c r="F606" s="54" t="n"/>
      <c r="G606" s="21">
        <f>IF(A606="","",DATE(YEAR(A606),MONTH(A606),1))</f>
        <v/>
      </c>
      <c r="H606" s="11">
        <f>IF(AND(A606="",D606=""),"",IF(A606="","Add a date",IF(C606="","Pick a category",IF(COUNTIF(Categories!$A$6:$A$30,C606)=0,"Not in Categories",IF(D606="","Add the amount","OK")))))</f>
        <v/>
      </c>
      <c r="I606" s="22">
        <f>IF(AND(G606&lt;&gt;"",G606=Dashboard!$C$4,N(D606)&gt;0),D606+ROW()/10000000,"")</f>
        <v/>
      </c>
    </row>
    <row r="607">
      <c r="A607" s="56" t="n"/>
      <c r="B607" s="54" t="n"/>
      <c r="C607" s="54" t="n"/>
      <c r="D607" s="55" t="n"/>
      <c r="E607" s="54" t="n"/>
      <c r="F607" s="54" t="n"/>
      <c r="G607" s="21">
        <f>IF(A607="","",DATE(YEAR(A607),MONTH(A607),1))</f>
        <v/>
      </c>
      <c r="H607" s="11">
        <f>IF(AND(A607="",D607=""),"",IF(A607="","Add a date",IF(C607="","Pick a category",IF(COUNTIF(Categories!$A$6:$A$30,C607)=0,"Not in Categories",IF(D607="","Add the amount","OK")))))</f>
        <v/>
      </c>
      <c r="I607" s="22">
        <f>IF(AND(G607&lt;&gt;"",G607=Dashboard!$C$4,N(D607)&gt;0),D607+ROW()/10000000,"")</f>
        <v/>
      </c>
    </row>
    <row r="608">
      <c r="A608" s="56" t="n"/>
      <c r="B608" s="54" t="n"/>
      <c r="C608" s="54" t="n"/>
      <c r="D608" s="55" t="n"/>
      <c r="E608" s="54" t="n"/>
      <c r="F608" s="54" t="n"/>
      <c r="G608" s="21">
        <f>IF(A608="","",DATE(YEAR(A608),MONTH(A608),1))</f>
        <v/>
      </c>
      <c r="H608" s="11">
        <f>IF(AND(A608="",D608=""),"",IF(A608="","Add a date",IF(C608="","Pick a category",IF(COUNTIF(Categories!$A$6:$A$30,C608)=0,"Not in Categories",IF(D608="","Add the amount","OK")))))</f>
        <v/>
      </c>
      <c r="I608" s="22">
        <f>IF(AND(G608&lt;&gt;"",G608=Dashboard!$C$4,N(D608)&gt;0),D608+ROW()/10000000,"")</f>
        <v/>
      </c>
    </row>
    <row r="609">
      <c r="A609" s="56" t="n"/>
      <c r="B609" s="54" t="n"/>
      <c r="C609" s="54" t="n"/>
      <c r="D609" s="55" t="n"/>
      <c r="E609" s="54" t="n"/>
      <c r="F609" s="54" t="n"/>
      <c r="G609" s="21">
        <f>IF(A609="","",DATE(YEAR(A609),MONTH(A609),1))</f>
        <v/>
      </c>
      <c r="H609" s="11">
        <f>IF(AND(A609="",D609=""),"",IF(A609="","Add a date",IF(C609="","Pick a category",IF(COUNTIF(Categories!$A$6:$A$30,C609)=0,"Not in Categories",IF(D609="","Add the amount","OK")))))</f>
        <v/>
      </c>
      <c r="I609" s="22">
        <f>IF(AND(G609&lt;&gt;"",G609=Dashboard!$C$4,N(D609)&gt;0),D609+ROW()/10000000,"")</f>
        <v/>
      </c>
    </row>
    <row r="610">
      <c r="A610" s="56" t="n"/>
      <c r="B610" s="54" t="n"/>
      <c r="C610" s="54" t="n"/>
      <c r="D610" s="55" t="n"/>
      <c r="E610" s="54" t="n"/>
      <c r="F610" s="54" t="n"/>
      <c r="G610" s="21">
        <f>IF(A610="","",DATE(YEAR(A610),MONTH(A610),1))</f>
        <v/>
      </c>
      <c r="H610" s="11">
        <f>IF(AND(A610="",D610=""),"",IF(A610="","Add a date",IF(C610="","Pick a category",IF(COUNTIF(Categories!$A$6:$A$30,C610)=0,"Not in Categories",IF(D610="","Add the amount","OK")))))</f>
        <v/>
      </c>
      <c r="I610" s="22">
        <f>IF(AND(G610&lt;&gt;"",G610=Dashboard!$C$4,N(D610)&gt;0),D610+ROW()/10000000,"")</f>
        <v/>
      </c>
    </row>
    <row r="611">
      <c r="A611" s="56" t="n"/>
      <c r="B611" s="54" t="n"/>
      <c r="C611" s="54" t="n"/>
      <c r="D611" s="55" t="n"/>
      <c r="E611" s="54" t="n"/>
      <c r="F611" s="54" t="n"/>
      <c r="G611" s="21">
        <f>IF(A611="","",DATE(YEAR(A611),MONTH(A611),1))</f>
        <v/>
      </c>
      <c r="H611" s="11">
        <f>IF(AND(A611="",D611=""),"",IF(A611="","Add a date",IF(C611="","Pick a category",IF(COUNTIF(Categories!$A$6:$A$30,C611)=0,"Not in Categories",IF(D611="","Add the amount","OK")))))</f>
        <v/>
      </c>
      <c r="I611" s="22">
        <f>IF(AND(G611&lt;&gt;"",G611=Dashboard!$C$4,N(D611)&gt;0),D611+ROW()/10000000,"")</f>
        <v/>
      </c>
    </row>
    <row r="612">
      <c r="A612" s="56" t="n"/>
      <c r="B612" s="54" t="n"/>
      <c r="C612" s="54" t="n"/>
      <c r="D612" s="55" t="n"/>
      <c r="E612" s="54" t="n"/>
      <c r="F612" s="54" t="n"/>
      <c r="G612" s="21">
        <f>IF(A612="","",DATE(YEAR(A612),MONTH(A612),1))</f>
        <v/>
      </c>
      <c r="H612" s="11">
        <f>IF(AND(A612="",D612=""),"",IF(A612="","Add a date",IF(C612="","Pick a category",IF(COUNTIF(Categories!$A$6:$A$30,C612)=0,"Not in Categories",IF(D612="","Add the amount","OK")))))</f>
        <v/>
      </c>
      <c r="I612" s="22">
        <f>IF(AND(G612&lt;&gt;"",G612=Dashboard!$C$4,N(D612)&gt;0),D612+ROW()/10000000,"")</f>
        <v/>
      </c>
    </row>
    <row r="613">
      <c r="A613" s="56" t="n"/>
      <c r="B613" s="54" t="n"/>
      <c r="C613" s="54" t="n"/>
      <c r="D613" s="55" t="n"/>
      <c r="E613" s="54" t="n"/>
      <c r="F613" s="54" t="n"/>
      <c r="G613" s="21">
        <f>IF(A613="","",DATE(YEAR(A613),MONTH(A613),1))</f>
        <v/>
      </c>
      <c r="H613" s="11">
        <f>IF(AND(A613="",D613=""),"",IF(A613="","Add a date",IF(C613="","Pick a category",IF(COUNTIF(Categories!$A$6:$A$30,C613)=0,"Not in Categories",IF(D613="","Add the amount","OK")))))</f>
        <v/>
      </c>
      <c r="I613" s="22">
        <f>IF(AND(G613&lt;&gt;"",G613=Dashboard!$C$4,N(D613)&gt;0),D613+ROW()/10000000,"")</f>
        <v/>
      </c>
    </row>
    <row r="614">
      <c r="A614" s="56" t="n"/>
      <c r="B614" s="54" t="n"/>
      <c r="C614" s="54" t="n"/>
      <c r="D614" s="55" t="n"/>
      <c r="E614" s="54" t="n"/>
      <c r="F614" s="54" t="n"/>
      <c r="G614" s="21">
        <f>IF(A614="","",DATE(YEAR(A614),MONTH(A614),1))</f>
        <v/>
      </c>
      <c r="H614" s="11">
        <f>IF(AND(A614="",D614=""),"",IF(A614="","Add a date",IF(C614="","Pick a category",IF(COUNTIF(Categories!$A$6:$A$30,C614)=0,"Not in Categories",IF(D614="","Add the amount","OK")))))</f>
        <v/>
      </c>
      <c r="I614" s="22">
        <f>IF(AND(G614&lt;&gt;"",G614=Dashboard!$C$4,N(D614)&gt;0),D614+ROW()/10000000,"")</f>
        <v/>
      </c>
    </row>
    <row r="615">
      <c r="A615" s="56" t="n"/>
      <c r="B615" s="54" t="n"/>
      <c r="C615" s="54" t="n"/>
      <c r="D615" s="55" t="n"/>
      <c r="E615" s="54" t="n"/>
      <c r="F615" s="54" t="n"/>
      <c r="G615" s="21">
        <f>IF(A615="","",DATE(YEAR(A615),MONTH(A615),1))</f>
        <v/>
      </c>
      <c r="H615" s="11">
        <f>IF(AND(A615="",D615=""),"",IF(A615="","Add a date",IF(C615="","Pick a category",IF(COUNTIF(Categories!$A$6:$A$30,C615)=0,"Not in Categories",IF(D615="","Add the amount","OK")))))</f>
        <v/>
      </c>
      <c r="I615" s="22">
        <f>IF(AND(G615&lt;&gt;"",G615=Dashboard!$C$4,N(D615)&gt;0),D615+ROW()/10000000,"")</f>
        <v/>
      </c>
    </row>
    <row r="616">
      <c r="A616" s="56" t="n"/>
      <c r="B616" s="54" t="n"/>
      <c r="C616" s="54" t="n"/>
      <c r="D616" s="55" t="n"/>
      <c r="E616" s="54" t="n"/>
      <c r="F616" s="54" t="n"/>
      <c r="G616" s="21">
        <f>IF(A616="","",DATE(YEAR(A616),MONTH(A616),1))</f>
        <v/>
      </c>
      <c r="H616" s="11">
        <f>IF(AND(A616="",D616=""),"",IF(A616="","Add a date",IF(C616="","Pick a category",IF(COUNTIF(Categories!$A$6:$A$30,C616)=0,"Not in Categories",IF(D616="","Add the amount","OK")))))</f>
        <v/>
      </c>
      <c r="I616" s="22">
        <f>IF(AND(G616&lt;&gt;"",G616=Dashboard!$C$4,N(D616)&gt;0),D616+ROW()/10000000,"")</f>
        <v/>
      </c>
    </row>
    <row r="617">
      <c r="A617" s="56" t="n"/>
      <c r="B617" s="54" t="n"/>
      <c r="C617" s="54" t="n"/>
      <c r="D617" s="55" t="n"/>
      <c r="E617" s="54" t="n"/>
      <c r="F617" s="54" t="n"/>
      <c r="G617" s="21">
        <f>IF(A617="","",DATE(YEAR(A617),MONTH(A617),1))</f>
        <v/>
      </c>
      <c r="H617" s="11">
        <f>IF(AND(A617="",D617=""),"",IF(A617="","Add a date",IF(C617="","Pick a category",IF(COUNTIF(Categories!$A$6:$A$30,C617)=0,"Not in Categories",IF(D617="","Add the amount","OK")))))</f>
        <v/>
      </c>
      <c r="I617" s="22">
        <f>IF(AND(G617&lt;&gt;"",G617=Dashboard!$C$4,N(D617)&gt;0),D617+ROW()/10000000,"")</f>
        <v/>
      </c>
    </row>
    <row r="618">
      <c r="A618" s="56" t="n"/>
      <c r="B618" s="54" t="n"/>
      <c r="C618" s="54" t="n"/>
      <c r="D618" s="55" t="n"/>
      <c r="E618" s="54" t="n"/>
      <c r="F618" s="54" t="n"/>
      <c r="G618" s="21">
        <f>IF(A618="","",DATE(YEAR(A618),MONTH(A618),1))</f>
        <v/>
      </c>
      <c r="H618" s="11">
        <f>IF(AND(A618="",D618=""),"",IF(A618="","Add a date",IF(C618="","Pick a category",IF(COUNTIF(Categories!$A$6:$A$30,C618)=0,"Not in Categories",IF(D618="","Add the amount","OK")))))</f>
        <v/>
      </c>
      <c r="I618" s="22">
        <f>IF(AND(G618&lt;&gt;"",G618=Dashboard!$C$4,N(D618)&gt;0),D618+ROW()/10000000,"")</f>
        <v/>
      </c>
    </row>
    <row r="619">
      <c r="A619" s="56" t="n"/>
      <c r="B619" s="54" t="n"/>
      <c r="C619" s="54" t="n"/>
      <c r="D619" s="55" t="n"/>
      <c r="E619" s="54" t="n"/>
      <c r="F619" s="54" t="n"/>
      <c r="G619" s="21">
        <f>IF(A619="","",DATE(YEAR(A619),MONTH(A619),1))</f>
        <v/>
      </c>
      <c r="H619" s="11">
        <f>IF(AND(A619="",D619=""),"",IF(A619="","Add a date",IF(C619="","Pick a category",IF(COUNTIF(Categories!$A$6:$A$30,C619)=0,"Not in Categories",IF(D619="","Add the amount","OK")))))</f>
        <v/>
      </c>
      <c r="I619" s="22">
        <f>IF(AND(G619&lt;&gt;"",G619=Dashboard!$C$4,N(D619)&gt;0),D619+ROW()/10000000,"")</f>
        <v/>
      </c>
    </row>
    <row r="620">
      <c r="A620" s="56" t="n"/>
      <c r="B620" s="54" t="n"/>
      <c r="C620" s="54" t="n"/>
      <c r="D620" s="55" t="n"/>
      <c r="E620" s="54" t="n"/>
      <c r="F620" s="54" t="n"/>
      <c r="G620" s="21">
        <f>IF(A620="","",DATE(YEAR(A620),MONTH(A620),1))</f>
        <v/>
      </c>
      <c r="H620" s="11">
        <f>IF(AND(A620="",D620=""),"",IF(A620="","Add a date",IF(C620="","Pick a category",IF(COUNTIF(Categories!$A$6:$A$30,C620)=0,"Not in Categories",IF(D620="","Add the amount","OK")))))</f>
        <v/>
      </c>
      <c r="I620" s="22">
        <f>IF(AND(G620&lt;&gt;"",G620=Dashboard!$C$4,N(D620)&gt;0),D620+ROW()/10000000,"")</f>
        <v/>
      </c>
    </row>
    <row r="621">
      <c r="A621" s="56" t="n"/>
      <c r="B621" s="54" t="n"/>
      <c r="C621" s="54" t="n"/>
      <c r="D621" s="55" t="n"/>
      <c r="E621" s="54" t="n"/>
      <c r="F621" s="54" t="n"/>
      <c r="G621" s="21">
        <f>IF(A621="","",DATE(YEAR(A621),MONTH(A621),1))</f>
        <v/>
      </c>
      <c r="H621" s="11">
        <f>IF(AND(A621="",D621=""),"",IF(A621="","Add a date",IF(C621="","Pick a category",IF(COUNTIF(Categories!$A$6:$A$30,C621)=0,"Not in Categories",IF(D621="","Add the amount","OK")))))</f>
        <v/>
      </c>
      <c r="I621" s="22">
        <f>IF(AND(G621&lt;&gt;"",G621=Dashboard!$C$4,N(D621)&gt;0),D621+ROW()/10000000,"")</f>
        <v/>
      </c>
    </row>
    <row r="622">
      <c r="A622" s="56" t="n"/>
      <c r="B622" s="54" t="n"/>
      <c r="C622" s="54" t="n"/>
      <c r="D622" s="55" t="n"/>
      <c r="E622" s="54" t="n"/>
      <c r="F622" s="54" t="n"/>
      <c r="G622" s="21">
        <f>IF(A622="","",DATE(YEAR(A622),MONTH(A622),1))</f>
        <v/>
      </c>
      <c r="H622" s="11">
        <f>IF(AND(A622="",D622=""),"",IF(A622="","Add a date",IF(C622="","Pick a category",IF(COUNTIF(Categories!$A$6:$A$30,C622)=0,"Not in Categories",IF(D622="","Add the amount","OK")))))</f>
        <v/>
      </c>
      <c r="I622" s="22">
        <f>IF(AND(G622&lt;&gt;"",G622=Dashboard!$C$4,N(D622)&gt;0),D622+ROW()/10000000,"")</f>
        <v/>
      </c>
    </row>
    <row r="623">
      <c r="A623" s="56" t="n"/>
      <c r="B623" s="54" t="n"/>
      <c r="C623" s="54" t="n"/>
      <c r="D623" s="55" t="n"/>
      <c r="E623" s="54" t="n"/>
      <c r="F623" s="54" t="n"/>
      <c r="G623" s="21">
        <f>IF(A623="","",DATE(YEAR(A623),MONTH(A623),1))</f>
        <v/>
      </c>
      <c r="H623" s="11">
        <f>IF(AND(A623="",D623=""),"",IF(A623="","Add a date",IF(C623="","Pick a category",IF(COUNTIF(Categories!$A$6:$A$30,C623)=0,"Not in Categories",IF(D623="","Add the amount","OK")))))</f>
        <v/>
      </c>
      <c r="I623" s="22">
        <f>IF(AND(G623&lt;&gt;"",G623=Dashboard!$C$4,N(D623)&gt;0),D623+ROW()/10000000,"")</f>
        <v/>
      </c>
    </row>
    <row r="624">
      <c r="A624" s="56" t="n"/>
      <c r="B624" s="54" t="n"/>
      <c r="C624" s="54" t="n"/>
      <c r="D624" s="55" t="n"/>
      <c r="E624" s="54" t="n"/>
      <c r="F624" s="54" t="n"/>
      <c r="G624" s="21">
        <f>IF(A624="","",DATE(YEAR(A624),MONTH(A624),1))</f>
        <v/>
      </c>
      <c r="H624" s="11">
        <f>IF(AND(A624="",D624=""),"",IF(A624="","Add a date",IF(C624="","Pick a category",IF(COUNTIF(Categories!$A$6:$A$30,C624)=0,"Not in Categories",IF(D624="","Add the amount","OK")))))</f>
        <v/>
      </c>
      <c r="I624" s="22">
        <f>IF(AND(G624&lt;&gt;"",G624=Dashboard!$C$4,N(D624)&gt;0),D624+ROW()/10000000,"")</f>
        <v/>
      </c>
    </row>
    <row r="625">
      <c r="A625" s="56" t="n"/>
      <c r="B625" s="54" t="n"/>
      <c r="C625" s="54" t="n"/>
      <c r="D625" s="55" t="n"/>
      <c r="E625" s="54" t="n"/>
      <c r="F625" s="54" t="n"/>
      <c r="G625" s="21">
        <f>IF(A625="","",DATE(YEAR(A625),MONTH(A625),1))</f>
        <v/>
      </c>
      <c r="H625" s="11">
        <f>IF(AND(A625="",D625=""),"",IF(A625="","Add a date",IF(C625="","Pick a category",IF(COUNTIF(Categories!$A$6:$A$30,C625)=0,"Not in Categories",IF(D625="","Add the amount","OK")))))</f>
        <v/>
      </c>
      <c r="I625" s="22">
        <f>IF(AND(G625&lt;&gt;"",G625=Dashboard!$C$4,N(D625)&gt;0),D625+ROW()/10000000,"")</f>
        <v/>
      </c>
    </row>
    <row r="626">
      <c r="A626" s="56" t="n"/>
      <c r="B626" s="54" t="n"/>
      <c r="C626" s="54" t="n"/>
      <c r="D626" s="55" t="n"/>
      <c r="E626" s="54" t="n"/>
      <c r="F626" s="54" t="n"/>
      <c r="G626" s="21">
        <f>IF(A626="","",DATE(YEAR(A626),MONTH(A626),1))</f>
        <v/>
      </c>
      <c r="H626" s="11">
        <f>IF(AND(A626="",D626=""),"",IF(A626="","Add a date",IF(C626="","Pick a category",IF(COUNTIF(Categories!$A$6:$A$30,C626)=0,"Not in Categories",IF(D626="","Add the amount","OK")))))</f>
        <v/>
      </c>
      <c r="I626" s="22">
        <f>IF(AND(G626&lt;&gt;"",G626=Dashboard!$C$4,N(D626)&gt;0),D626+ROW()/10000000,"")</f>
        <v/>
      </c>
    </row>
    <row r="627">
      <c r="A627" s="56" t="n"/>
      <c r="B627" s="54" t="n"/>
      <c r="C627" s="54" t="n"/>
      <c r="D627" s="55" t="n"/>
      <c r="E627" s="54" t="n"/>
      <c r="F627" s="54" t="n"/>
      <c r="G627" s="21">
        <f>IF(A627="","",DATE(YEAR(A627),MONTH(A627),1))</f>
        <v/>
      </c>
      <c r="H627" s="11">
        <f>IF(AND(A627="",D627=""),"",IF(A627="","Add a date",IF(C627="","Pick a category",IF(COUNTIF(Categories!$A$6:$A$30,C627)=0,"Not in Categories",IF(D627="","Add the amount","OK")))))</f>
        <v/>
      </c>
      <c r="I627" s="22">
        <f>IF(AND(G627&lt;&gt;"",G627=Dashboard!$C$4,N(D627)&gt;0),D627+ROW()/10000000,"")</f>
        <v/>
      </c>
    </row>
    <row r="628">
      <c r="A628" s="56" t="n"/>
      <c r="B628" s="54" t="n"/>
      <c r="C628" s="54" t="n"/>
      <c r="D628" s="55" t="n"/>
      <c r="E628" s="54" t="n"/>
      <c r="F628" s="54" t="n"/>
      <c r="G628" s="21">
        <f>IF(A628="","",DATE(YEAR(A628),MONTH(A628),1))</f>
        <v/>
      </c>
      <c r="H628" s="11">
        <f>IF(AND(A628="",D628=""),"",IF(A628="","Add a date",IF(C628="","Pick a category",IF(COUNTIF(Categories!$A$6:$A$30,C628)=0,"Not in Categories",IF(D628="","Add the amount","OK")))))</f>
        <v/>
      </c>
      <c r="I628" s="22">
        <f>IF(AND(G628&lt;&gt;"",G628=Dashboard!$C$4,N(D628)&gt;0),D628+ROW()/10000000,"")</f>
        <v/>
      </c>
    </row>
    <row r="629">
      <c r="A629" s="56" t="n"/>
      <c r="B629" s="54" t="n"/>
      <c r="C629" s="54" t="n"/>
      <c r="D629" s="55" t="n"/>
      <c r="E629" s="54" t="n"/>
      <c r="F629" s="54" t="n"/>
      <c r="G629" s="21">
        <f>IF(A629="","",DATE(YEAR(A629),MONTH(A629),1))</f>
        <v/>
      </c>
      <c r="H629" s="11">
        <f>IF(AND(A629="",D629=""),"",IF(A629="","Add a date",IF(C629="","Pick a category",IF(COUNTIF(Categories!$A$6:$A$30,C629)=0,"Not in Categories",IF(D629="","Add the amount","OK")))))</f>
        <v/>
      </c>
      <c r="I629" s="22">
        <f>IF(AND(G629&lt;&gt;"",G629=Dashboard!$C$4,N(D629)&gt;0),D629+ROW()/10000000,"")</f>
        <v/>
      </c>
    </row>
    <row r="630">
      <c r="A630" s="56" t="n"/>
      <c r="B630" s="54" t="n"/>
      <c r="C630" s="54" t="n"/>
      <c r="D630" s="55" t="n"/>
      <c r="E630" s="54" t="n"/>
      <c r="F630" s="54" t="n"/>
      <c r="G630" s="21">
        <f>IF(A630="","",DATE(YEAR(A630),MONTH(A630),1))</f>
        <v/>
      </c>
      <c r="H630" s="11">
        <f>IF(AND(A630="",D630=""),"",IF(A630="","Add a date",IF(C630="","Pick a category",IF(COUNTIF(Categories!$A$6:$A$30,C630)=0,"Not in Categories",IF(D630="","Add the amount","OK")))))</f>
        <v/>
      </c>
      <c r="I630" s="22">
        <f>IF(AND(G630&lt;&gt;"",G630=Dashboard!$C$4,N(D630)&gt;0),D630+ROW()/10000000,"")</f>
        <v/>
      </c>
    </row>
    <row r="631">
      <c r="A631" s="56" t="n"/>
      <c r="B631" s="54" t="n"/>
      <c r="C631" s="54" t="n"/>
      <c r="D631" s="55" t="n"/>
      <c r="E631" s="54" t="n"/>
      <c r="F631" s="54" t="n"/>
      <c r="G631" s="21">
        <f>IF(A631="","",DATE(YEAR(A631),MONTH(A631),1))</f>
        <v/>
      </c>
      <c r="H631" s="11">
        <f>IF(AND(A631="",D631=""),"",IF(A631="","Add a date",IF(C631="","Pick a category",IF(COUNTIF(Categories!$A$6:$A$30,C631)=0,"Not in Categories",IF(D631="","Add the amount","OK")))))</f>
        <v/>
      </c>
      <c r="I631" s="22">
        <f>IF(AND(G631&lt;&gt;"",G631=Dashboard!$C$4,N(D631)&gt;0),D631+ROW()/10000000,"")</f>
        <v/>
      </c>
    </row>
    <row r="632">
      <c r="A632" s="56" t="n"/>
      <c r="B632" s="54" t="n"/>
      <c r="C632" s="54" t="n"/>
      <c r="D632" s="55" t="n"/>
      <c r="E632" s="54" t="n"/>
      <c r="F632" s="54" t="n"/>
      <c r="G632" s="21">
        <f>IF(A632="","",DATE(YEAR(A632),MONTH(A632),1))</f>
        <v/>
      </c>
      <c r="H632" s="11">
        <f>IF(AND(A632="",D632=""),"",IF(A632="","Add a date",IF(C632="","Pick a category",IF(COUNTIF(Categories!$A$6:$A$30,C632)=0,"Not in Categories",IF(D632="","Add the amount","OK")))))</f>
        <v/>
      </c>
      <c r="I632" s="22">
        <f>IF(AND(G632&lt;&gt;"",G632=Dashboard!$C$4,N(D632)&gt;0),D632+ROW()/10000000,"")</f>
        <v/>
      </c>
    </row>
    <row r="633">
      <c r="A633" s="56" t="n"/>
      <c r="B633" s="54" t="n"/>
      <c r="C633" s="54" t="n"/>
      <c r="D633" s="55" t="n"/>
      <c r="E633" s="54" t="n"/>
      <c r="F633" s="54" t="n"/>
      <c r="G633" s="21">
        <f>IF(A633="","",DATE(YEAR(A633),MONTH(A633),1))</f>
        <v/>
      </c>
      <c r="H633" s="11">
        <f>IF(AND(A633="",D633=""),"",IF(A633="","Add a date",IF(C633="","Pick a category",IF(COUNTIF(Categories!$A$6:$A$30,C633)=0,"Not in Categories",IF(D633="","Add the amount","OK")))))</f>
        <v/>
      </c>
      <c r="I633" s="22">
        <f>IF(AND(G633&lt;&gt;"",G633=Dashboard!$C$4,N(D633)&gt;0),D633+ROW()/10000000,"")</f>
        <v/>
      </c>
    </row>
    <row r="634">
      <c r="A634" s="56" t="n"/>
      <c r="B634" s="54" t="n"/>
      <c r="C634" s="54" t="n"/>
      <c r="D634" s="55" t="n"/>
      <c r="E634" s="54" t="n"/>
      <c r="F634" s="54" t="n"/>
      <c r="G634" s="21">
        <f>IF(A634="","",DATE(YEAR(A634),MONTH(A634),1))</f>
        <v/>
      </c>
      <c r="H634" s="11">
        <f>IF(AND(A634="",D634=""),"",IF(A634="","Add a date",IF(C634="","Pick a category",IF(COUNTIF(Categories!$A$6:$A$30,C634)=0,"Not in Categories",IF(D634="","Add the amount","OK")))))</f>
        <v/>
      </c>
      <c r="I634" s="22">
        <f>IF(AND(G634&lt;&gt;"",G634=Dashboard!$C$4,N(D634)&gt;0),D634+ROW()/10000000,"")</f>
        <v/>
      </c>
    </row>
    <row r="635">
      <c r="A635" s="56" t="n"/>
      <c r="B635" s="54" t="n"/>
      <c r="C635" s="54" t="n"/>
      <c r="D635" s="55" t="n"/>
      <c r="E635" s="54" t="n"/>
      <c r="F635" s="54" t="n"/>
      <c r="G635" s="21">
        <f>IF(A635="","",DATE(YEAR(A635),MONTH(A635),1))</f>
        <v/>
      </c>
      <c r="H635" s="11">
        <f>IF(AND(A635="",D635=""),"",IF(A635="","Add a date",IF(C635="","Pick a category",IF(COUNTIF(Categories!$A$6:$A$30,C635)=0,"Not in Categories",IF(D635="","Add the amount","OK")))))</f>
        <v/>
      </c>
      <c r="I635" s="22">
        <f>IF(AND(G635&lt;&gt;"",G635=Dashboard!$C$4,N(D635)&gt;0),D635+ROW()/10000000,"")</f>
        <v/>
      </c>
    </row>
    <row r="636">
      <c r="A636" s="56" t="n"/>
      <c r="B636" s="54" t="n"/>
      <c r="C636" s="54" t="n"/>
      <c r="D636" s="55" t="n"/>
      <c r="E636" s="54" t="n"/>
      <c r="F636" s="54" t="n"/>
      <c r="G636" s="21">
        <f>IF(A636="","",DATE(YEAR(A636),MONTH(A636),1))</f>
        <v/>
      </c>
      <c r="H636" s="11">
        <f>IF(AND(A636="",D636=""),"",IF(A636="","Add a date",IF(C636="","Pick a category",IF(COUNTIF(Categories!$A$6:$A$30,C636)=0,"Not in Categories",IF(D636="","Add the amount","OK")))))</f>
        <v/>
      </c>
      <c r="I636" s="22">
        <f>IF(AND(G636&lt;&gt;"",G636=Dashboard!$C$4,N(D636)&gt;0),D636+ROW()/10000000,"")</f>
        <v/>
      </c>
    </row>
    <row r="637">
      <c r="A637" s="56" t="n"/>
      <c r="B637" s="54" t="n"/>
      <c r="C637" s="54" t="n"/>
      <c r="D637" s="55" t="n"/>
      <c r="E637" s="54" t="n"/>
      <c r="F637" s="54" t="n"/>
      <c r="G637" s="21">
        <f>IF(A637="","",DATE(YEAR(A637),MONTH(A637),1))</f>
        <v/>
      </c>
      <c r="H637" s="11">
        <f>IF(AND(A637="",D637=""),"",IF(A637="","Add a date",IF(C637="","Pick a category",IF(COUNTIF(Categories!$A$6:$A$30,C637)=0,"Not in Categories",IF(D637="","Add the amount","OK")))))</f>
        <v/>
      </c>
      <c r="I637" s="22">
        <f>IF(AND(G637&lt;&gt;"",G637=Dashboard!$C$4,N(D637)&gt;0),D637+ROW()/10000000,"")</f>
        <v/>
      </c>
    </row>
    <row r="638">
      <c r="A638" s="56" t="n"/>
      <c r="B638" s="54" t="n"/>
      <c r="C638" s="54" t="n"/>
      <c r="D638" s="55" t="n"/>
      <c r="E638" s="54" t="n"/>
      <c r="F638" s="54" t="n"/>
      <c r="G638" s="21">
        <f>IF(A638="","",DATE(YEAR(A638),MONTH(A638),1))</f>
        <v/>
      </c>
      <c r="H638" s="11">
        <f>IF(AND(A638="",D638=""),"",IF(A638="","Add a date",IF(C638="","Pick a category",IF(COUNTIF(Categories!$A$6:$A$30,C638)=0,"Not in Categories",IF(D638="","Add the amount","OK")))))</f>
        <v/>
      </c>
      <c r="I638" s="22">
        <f>IF(AND(G638&lt;&gt;"",G638=Dashboard!$C$4,N(D638)&gt;0),D638+ROW()/10000000,"")</f>
        <v/>
      </c>
    </row>
    <row r="639">
      <c r="A639" s="56" t="n"/>
      <c r="B639" s="54" t="n"/>
      <c r="C639" s="54" t="n"/>
      <c r="D639" s="55" t="n"/>
      <c r="E639" s="54" t="n"/>
      <c r="F639" s="54" t="n"/>
      <c r="G639" s="21">
        <f>IF(A639="","",DATE(YEAR(A639),MONTH(A639),1))</f>
        <v/>
      </c>
      <c r="H639" s="11">
        <f>IF(AND(A639="",D639=""),"",IF(A639="","Add a date",IF(C639="","Pick a category",IF(COUNTIF(Categories!$A$6:$A$30,C639)=0,"Not in Categories",IF(D639="","Add the amount","OK")))))</f>
        <v/>
      </c>
      <c r="I639" s="22">
        <f>IF(AND(G639&lt;&gt;"",G639=Dashboard!$C$4,N(D639)&gt;0),D639+ROW()/10000000,"")</f>
        <v/>
      </c>
    </row>
    <row r="640">
      <c r="A640" s="56" t="n"/>
      <c r="B640" s="54" t="n"/>
      <c r="C640" s="54" t="n"/>
      <c r="D640" s="55" t="n"/>
      <c r="E640" s="54" t="n"/>
      <c r="F640" s="54" t="n"/>
      <c r="G640" s="21">
        <f>IF(A640="","",DATE(YEAR(A640),MONTH(A640),1))</f>
        <v/>
      </c>
      <c r="H640" s="11">
        <f>IF(AND(A640="",D640=""),"",IF(A640="","Add a date",IF(C640="","Pick a category",IF(COUNTIF(Categories!$A$6:$A$30,C640)=0,"Not in Categories",IF(D640="","Add the amount","OK")))))</f>
        <v/>
      </c>
      <c r="I640" s="22">
        <f>IF(AND(G640&lt;&gt;"",G640=Dashboard!$C$4,N(D640)&gt;0),D640+ROW()/10000000,"")</f>
        <v/>
      </c>
    </row>
    <row r="641">
      <c r="A641" s="56" t="n"/>
      <c r="B641" s="54" t="n"/>
      <c r="C641" s="54" t="n"/>
      <c r="D641" s="55" t="n"/>
      <c r="E641" s="54" t="n"/>
      <c r="F641" s="54" t="n"/>
      <c r="G641" s="21">
        <f>IF(A641="","",DATE(YEAR(A641),MONTH(A641),1))</f>
        <v/>
      </c>
      <c r="H641" s="11">
        <f>IF(AND(A641="",D641=""),"",IF(A641="","Add a date",IF(C641="","Pick a category",IF(COUNTIF(Categories!$A$6:$A$30,C641)=0,"Not in Categories",IF(D641="","Add the amount","OK")))))</f>
        <v/>
      </c>
      <c r="I641" s="22">
        <f>IF(AND(G641&lt;&gt;"",G641=Dashboard!$C$4,N(D641)&gt;0),D641+ROW()/10000000,"")</f>
        <v/>
      </c>
    </row>
    <row r="642">
      <c r="A642" s="56" t="n"/>
      <c r="B642" s="54" t="n"/>
      <c r="C642" s="54" t="n"/>
      <c r="D642" s="55" t="n"/>
      <c r="E642" s="54" t="n"/>
      <c r="F642" s="54" t="n"/>
      <c r="G642" s="21">
        <f>IF(A642="","",DATE(YEAR(A642),MONTH(A642),1))</f>
        <v/>
      </c>
      <c r="H642" s="11">
        <f>IF(AND(A642="",D642=""),"",IF(A642="","Add a date",IF(C642="","Pick a category",IF(COUNTIF(Categories!$A$6:$A$30,C642)=0,"Not in Categories",IF(D642="","Add the amount","OK")))))</f>
        <v/>
      </c>
      <c r="I642" s="22">
        <f>IF(AND(G642&lt;&gt;"",G642=Dashboard!$C$4,N(D642)&gt;0),D642+ROW()/10000000,"")</f>
        <v/>
      </c>
    </row>
    <row r="643">
      <c r="A643" s="56" t="n"/>
      <c r="B643" s="54" t="n"/>
      <c r="C643" s="54" t="n"/>
      <c r="D643" s="55" t="n"/>
      <c r="E643" s="54" t="n"/>
      <c r="F643" s="54" t="n"/>
      <c r="G643" s="21">
        <f>IF(A643="","",DATE(YEAR(A643),MONTH(A643),1))</f>
        <v/>
      </c>
      <c r="H643" s="11">
        <f>IF(AND(A643="",D643=""),"",IF(A643="","Add a date",IF(C643="","Pick a category",IF(COUNTIF(Categories!$A$6:$A$30,C643)=0,"Not in Categories",IF(D643="","Add the amount","OK")))))</f>
        <v/>
      </c>
      <c r="I643" s="22">
        <f>IF(AND(G643&lt;&gt;"",G643=Dashboard!$C$4,N(D643)&gt;0),D643+ROW()/10000000,"")</f>
        <v/>
      </c>
    </row>
    <row r="644">
      <c r="A644" s="56" t="n"/>
      <c r="B644" s="54" t="n"/>
      <c r="C644" s="54" t="n"/>
      <c r="D644" s="55" t="n"/>
      <c r="E644" s="54" t="n"/>
      <c r="F644" s="54" t="n"/>
      <c r="G644" s="21">
        <f>IF(A644="","",DATE(YEAR(A644),MONTH(A644),1))</f>
        <v/>
      </c>
      <c r="H644" s="11">
        <f>IF(AND(A644="",D644=""),"",IF(A644="","Add a date",IF(C644="","Pick a category",IF(COUNTIF(Categories!$A$6:$A$30,C644)=0,"Not in Categories",IF(D644="","Add the amount","OK")))))</f>
        <v/>
      </c>
      <c r="I644" s="22">
        <f>IF(AND(G644&lt;&gt;"",G644=Dashboard!$C$4,N(D644)&gt;0),D644+ROW()/10000000,"")</f>
        <v/>
      </c>
    </row>
    <row r="645">
      <c r="A645" s="56" t="n"/>
      <c r="B645" s="54" t="n"/>
      <c r="C645" s="54" t="n"/>
      <c r="D645" s="55" t="n"/>
      <c r="E645" s="54" t="n"/>
      <c r="F645" s="54" t="n"/>
      <c r="G645" s="21">
        <f>IF(A645="","",DATE(YEAR(A645),MONTH(A645),1))</f>
        <v/>
      </c>
      <c r="H645" s="11">
        <f>IF(AND(A645="",D645=""),"",IF(A645="","Add a date",IF(C645="","Pick a category",IF(COUNTIF(Categories!$A$6:$A$30,C645)=0,"Not in Categories",IF(D645="","Add the amount","OK")))))</f>
        <v/>
      </c>
      <c r="I645" s="22">
        <f>IF(AND(G645&lt;&gt;"",G645=Dashboard!$C$4,N(D645)&gt;0),D645+ROW()/10000000,"")</f>
        <v/>
      </c>
    </row>
    <row r="646">
      <c r="A646" s="56" t="n"/>
      <c r="B646" s="54" t="n"/>
      <c r="C646" s="54" t="n"/>
      <c r="D646" s="55" t="n"/>
      <c r="E646" s="54" t="n"/>
      <c r="F646" s="54" t="n"/>
      <c r="G646" s="21">
        <f>IF(A646="","",DATE(YEAR(A646),MONTH(A646),1))</f>
        <v/>
      </c>
      <c r="H646" s="11">
        <f>IF(AND(A646="",D646=""),"",IF(A646="","Add a date",IF(C646="","Pick a category",IF(COUNTIF(Categories!$A$6:$A$30,C646)=0,"Not in Categories",IF(D646="","Add the amount","OK")))))</f>
        <v/>
      </c>
      <c r="I646" s="22">
        <f>IF(AND(G646&lt;&gt;"",G646=Dashboard!$C$4,N(D646)&gt;0),D646+ROW()/10000000,"")</f>
        <v/>
      </c>
    </row>
    <row r="647">
      <c r="A647" s="56" t="n"/>
      <c r="B647" s="54" t="n"/>
      <c r="C647" s="54" t="n"/>
      <c r="D647" s="55" t="n"/>
      <c r="E647" s="54" t="n"/>
      <c r="F647" s="54" t="n"/>
      <c r="G647" s="21">
        <f>IF(A647="","",DATE(YEAR(A647),MONTH(A647),1))</f>
        <v/>
      </c>
      <c r="H647" s="11">
        <f>IF(AND(A647="",D647=""),"",IF(A647="","Add a date",IF(C647="","Pick a category",IF(COUNTIF(Categories!$A$6:$A$30,C647)=0,"Not in Categories",IF(D647="","Add the amount","OK")))))</f>
        <v/>
      </c>
      <c r="I647" s="22">
        <f>IF(AND(G647&lt;&gt;"",G647=Dashboard!$C$4,N(D647)&gt;0),D647+ROW()/10000000,"")</f>
        <v/>
      </c>
    </row>
    <row r="648">
      <c r="A648" s="56" t="n"/>
      <c r="B648" s="54" t="n"/>
      <c r="C648" s="54" t="n"/>
      <c r="D648" s="55" t="n"/>
      <c r="E648" s="54" t="n"/>
      <c r="F648" s="54" t="n"/>
      <c r="G648" s="21">
        <f>IF(A648="","",DATE(YEAR(A648),MONTH(A648),1))</f>
        <v/>
      </c>
      <c r="H648" s="11">
        <f>IF(AND(A648="",D648=""),"",IF(A648="","Add a date",IF(C648="","Pick a category",IF(COUNTIF(Categories!$A$6:$A$30,C648)=0,"Not in Categories",IF(D648="","Add the amount","OK")))))</f>
        <v/>
      </c>
      <c r="I648" s="22">
        <f>IF(AND(G648&lt;&gt;"",G648=Dashboard!$C$4,N(D648)&gt;0),D648+ROW()/10000000,"")</f>
        <v/>
      </c>
    </row>
    <row r="649">
      <c r="A649" s="56" t="n"/>
      <c r="B649" s="54" t="n"/>
      <c r="C649" s="54" t="n"/>
      <c r="D649" s="55" t="n"/>
      <c r="E649" s="54" t="n"/>
      <c r="F649" s="54" t="n"/>
      <c r="G649" s="21">
        <f>IF(A649="","",DATE(YEAR(A649),MONTH(A649),1))</f>
        <v/>
      </c>
      <c r="H649" s="11">
        <f>IF(AND(A649="",D649=""),"",IF(A649="","Add a date",IF(C649="","Pick a category",IF(COUNTIF(Categories!$A$6:$A$30,C649)=0,"Not in Categories",IF(D649="","Add the amount","OK")))))</f>
        <v/>
      </c>
      <c r="I649" s="22">
        <f>IF(AND(G649&lt;&gt;"",G649=Dashboard!$C$4,N(D649)&gt;0),D649+ROW()/10000000,"")</f>
        <v/>
      </c>
    </row>
    <row r="650">
      <c r="A650" s="56" t="n"/>
      <c r="B650" s="54" t="n"/>
      <c r="C650" s="54" t="n"/>
      <c r="D650" s="55" t="n"/>
      <c r="E650" s="54" t="n"/>
      <c r="F650" s="54" t="n"/>
      <c r="G650" s="21">
        <f>IF(A650="","",DATE(YEAR(A650),MONTH(A650),1))</f>
        <v/>
      </c>
      <c r="H650" s="11">
        <f>IF(AND(A650="",D650=""),"",IF(A650="","Add a date",IF(C650="","Pick a category",IF(COUNTIF(Categories!$A$6:$A$30,C650)=0,"Not in Categories",IF(D650="","Add the amount","OK")))))</f>
        <v/>
      </c>
      <c r="I650" s="22">
        <f>IF(AND(G650&lt;&gt;"",G650=Dashboard!$C$4,N(D650)&gt;0),D650+ROW()/10000000,"")</f>
        <v/>
      </c>
    </row>
    <row r="651">
      <c r="A651" s="56" t="n"/>
      <c r="B651" s="54" t="n"/>
      <c r="C651" s="54" t="n"/>
      <c r="D651" s="55" t="n"/>
      <c r="E651" s="54" t="n"/>
      <c r="F651" s="54" t="n"/>
      <c r="G651" s="21">
        <f>IF(A651="","",DATE(YEAR(A651),MONTH(A651),1))</f>
        <v/>
      </c>
      <c r="H651" s="11">
        <f>IF(AND(A651="",D651=""),"",IF(A651="","Add a date",IF(C651="","Pick a category",IF(COUNTIF(Categories!$A$6:$A$30,C651)=0,"Not in Categories",IF(D651="","Add the amount","OK")))))</f>
        <v/>
      </c>
      <c r="I651" s="22">
        <f>IF(AND(G651&lt;&gt;"",G651=Dashboard!$C$4,N(D651)&gt;0),D651+ROW()/10000000,"")</f>
        <v/>
      </c>
    </row>
    <row r="652">
      <c r="A652" s="56" t="n"/>
      <c r="B652" s="54" t="n"/>
      <c r="C652" s="54" t="n"/>
      <c r="D652" s="55" t="n"/>
      <c r="E652" s="54" t="n"/>
      <c r="F652" s="54" t="n"/>
      <c r="G652" s="21">
        <f>IF(A652="","",DATE(YEAR(A652),MONTH(A652),1))</f>
        <v/>
      </c>
      <c r="H652" s="11">
        <f>IF(AND(A652="",D652=""),"",IF(A652="","Add a date",IF(C652="","Pick a category",IF(COUNTIF(Categories!$A$6:$A$30,C652)=0,"Not in Categories",IF(D652="","Add the amount","OK")))))</f>
        <v/>
      </c>
      <c r="I652" s="22">
        <f>IF(AND(G652&lt;&gt;"",G652=Dashboard!$C$4,N(D652)&gt;0),D652+ROW()/10000000,"")</f>
        <v/>
      </c>
    </row>
    <row r="653">
      <c r="A653" s="56" t="n"/>
      <c r="B653" s="54" t="n"/>
      <c r="C653" s="54" t="n"/>
      <c r="D653" s="55" t="n"/>
      <c r="E653" s="54" t="n"/>
      <c r="F653" s="54" t="n"/>
      <c r="G653" s="21">
        <f>IF(A653="","",DATE(YEAR(A653),MONTH(A653),1))</f>
        <v/>
      </c>
      <c r="H653" s="11">
        <f>IF(AND(A653="",D653=""),"",IF(A653="","Add a date",IF(C653="","Pick a category",IF(COUNTIF(Categories!$A$6:$A$30,C653)=0,"Not in Categories",IF(D653="","Add the amount","OK")))))</f>
        <v/>
      </c>
      <c r="I653" s="22">
        <f>IF(AND(G653&lt;&gt;"",G653=Dashboard!$C$4,N(D653)&gt;0),D653+ROW()/10000000,"")</f>
        <v/>
      </c>
    </row>
    <row r="654">
      <c r="A654" s="56" t="n"/>
      <c r="B654" s="54" t="n"/>
      <c r="C654" s="54" t="n"/>
      <c r="D654" s="55" t="n"/>
      <c r="E654" s="54" t="n"/>
      <c r="F654" s="54" t="n"/>
      <c r="G654" s="21">
        <f>IF(A654="","",DATE(YEAR(A654),MONTH(A654),1))</f>
        <v/>
      </c>
      <c r="H654" s="11">
        <f>IF(AND(A654="",D654=""),"",IF(A654="","Add a date",IF(C654="","Pick a category",IF(COUNTIF(Categories!$A$6:$A$30,C654)=0,"Not in Categories",IF(D654="","Add the amount","OK")))))</f>
        <v/>
      </c>
      <c r="I654" s="22">
        <f>IF(AND(G654&lt;&gt;"",G654=Dashboard!$C$4,N(D654)&gt;0),D654+ROW()/10000000,"")</f>
        <v/>
      </c>
    </row>
    <row r="655">
      <c r="A655" s="56" t="n"/>
      <c r="B655" s="54" t="n"/>
      <c r="C655" s="54" t="n"/>
      <c r="D655" s="55" t="n"/>
      <c r="E655" s="54" t="n"/>
      <c r="F655" s="54" t="n"/>
      <c r="G655" s="21">
        <f>IF(A655="","",DATE(YEAR(A655),MONTH(A655),1))</f>
        <v/>
      </c>
      <c r="H655" s="11">
        <f>IF(AND(A655="",D655=""),"",IF(A655="","Add a date",IF(C655="","Pick a category",IF(COUNTIF(Categories!$A$6:$A$30,C655)=0,"Not in Categories",IF(D655="","Add the amount","OK")))))</f>
        <v/>
      </c>
      <c r="I655" s="22">
        <f>IF(AND(G655&lt;&gt;"",G655=Dashboard!$C$4,N(D655)&gt;0),D655+ROW()/10000000,"")</f>
        <v/>
      </c>
    </row>
    <row r="656">
      <c r="A656" s="56" t="n"/>
      <c r="B656" s="54" t="n"/>
      <c r="C656" s="54" t="n"/>
      <c r="D656" s="55" t="n"/>
      <c r="E656" s="54" t="n"/>
      <c r="F656" s="54" t="n"/>
      <c r="G656" s="21">
        <f>IF(A656="","",DATE(YEAR(A656),MONTH(A656),1))</f>
        <v/>
      </c>
      <c r="H656" s="11">
        <f>IF(AND(A656="",D656=""),"",IF(A656="","Add a date",IF(C656="","Pick a category",IF(COUNTIF(Categories!$A$6:$A$30,C656)=0,"Not in Categories",IF(D656="","Add the amount","OK")))))</f>
        <v/>
      </c>
      <c r="I656" s="22">
        <f>IF(AND(G656&lt;&gt;"",G656=Dashboard!$C$4,N(D656)&gt;0),D656+ROW()/10000000,"")</f>
        <v/>
      </c>
    </row>
    <row r="657">
      <c r="A657" s="56" t="n"/>
      <c r="B657" s="54" t="n"/>
      <c r="C657" s="54" t="n"/>
      <c r="D657" s="55" t="n"/>
      <c r="E657" s="54" t="n"/>
      <c r="F657" s="54" t="n"/>
      <c r="G657" s="21">
        <f>IF(A657="","",DATE(YEAR(A657),MONTH(A657),1))</f>
        <v/>
      </c>
      <c r="H657" s="11">
        <f>IF(AND(A657="",D657=""),"",IF(A657="","Add a date",IF(C657="","Pick a category",IF(COUNTIF(Categories!$A$6:$A$30,C657)=0,"Not in Categories",IF(D657="","Add the amount","OK")))))</f>
        <v/>
      </c>
      <c r="I657" s="22">
        <f>IF(AND(G657&lt;&gt;"",G657=Dashboard!$C$4,N(D657)&gt;0),D657+ROW()/10000000,"")</f>
        <v/>
      </c>
    </row>
    <row r="658">
      <c r="A658" s="56" t="n"/>
      <c r="B658" s="54" t="n"/>
      <c r="C658" s="54" t="n"/>
      <c r="D658" s="55" t="n"/>
      <c r="E658" s="54" t="n"/>
      <c r="F658" s="54" t="n"/>
      <c r="G658" s="21">
        <f>IF(A658="","",DATE(YEAR(A658),MONTH(A658),1))</f>
        <v/>
      </c>
      <c r="H658" s="11">
        <f>IF(AND(A658="",D658=""),"",IF(A658="","Add a date",IF(C658="","Pick a category",IF(COUNTIF(Categories!$A$6:$A$30,C658)=0,"Not in Categories",IF(D658="","Add the amount","OK")))))</f>
        <v/>
      </c>
      <c r="I658" s="22">
        <f>IF(AND(G658&lt;&gt;"",G658=Dashboard!$C$4,N(D658)&gt;0),D658+ROW()/10000000,"")</f>
        <v/>
      </c>
    </row>
    <row r="659">
      <c r="A659" s="56" t="n"/>
      <c r="B659" s="54" t="n"/>
      <c r="C659" s="54" t="n"/>
      <c r="D659" s="55" t="n"/>
      <c r="E659" s="54" t="n"/>
      <c r="F659" s="54" t="n"/>
      <c r="G659" s="21">
        <f>IF(A659="","",DATE(YEAR(A659),MONTH(A659),1))</f>
        <v/>
      </c>
      <c r="H659" s="11">
        <f>IF(AND(A659="",D659=""),"",IF(A659="","Add a date",IF(C659="","Pick a category",IF(COUNTIF(Categories!$A$6:$A$30,C659)=0,"Not in Categories",IF(D659="","Add the amount","OK")))))</f>
        <v/>
      </c>
      <c r="I659" s="22">
        <f>IF(AND(G659&lt;&gt;"",G659=Dashboard!$C$4,N(D659)&gt;0),D659+ROW()/10000000,"")</f>
        <v/>
      </c>
    </row>
    <row r="660">
      <c r="A660" s="56" t="n"/>
      <c r="B660" s="54" t="n"/>
      <c r="C660" s="54" t="n"/>
      <c r="D660" s="55" t="n"/>
      <c r="E660" s="54" t="n"/>
      <c r="F660" s="54" t="n"/>
      <c r="G660" s="21">
        <f>IF(A660="","",DATE(YEAR(A660),MONTH(A660),1))</f>
        <v/>
      </c>
      <c r="H660" s="11">
        <f>IF(AND(A660="",D660=""),"",IF(A660="","Add a date",IF(C660="","Pick a category",IF(COUNTIF(Categories!$A$6:$A$30,C660)=0,"Not in Categories",IF(D660="","Add the amount","OK")))))</f>
        <v/>
      </c>
      <c r="I660" s="22">
        <f>IF(AND(G660&lt;&gt;"",G660=Dashboard!$C$4,N(D660)&gt;0),D660+ROW()/10000000,"")</f>
        <v/>
      </c>
    </row>
    <row r="661">
      <c r="A661" s="56" t="n"/>
      <c r="B661" s="54" t="n"/>
      <c r="C661" s="54" t="n"/>
      <c r="D661" s="55" t="n"/>
      <c r="E661" s="54" t="n"/>
      <c r="F661" s="54" t="n"/>
      <c r="G661" s="21">
        <f>IF(A661="","",DATE(YEAR(A661),MONTH(A661),1))</f>
        <v/>
      </c>
      <c r="H661" s="11">
        <f>IF(AND(A661="",D661=""),"",IF(A661="","Add a date",IF(C661="","Pick a category",IF(COUNTIF(Categories!$A$6:$A$30,C661)=0,"Not in Categories",IF(D661="","Add the amount","OK")))))</f>
        <v/>
      </c>
      <c r="I661" s="22">
        <f>IF(AND(G661&lt;&gt;"",G661=Dashboard!$C$4,N(D661)&gt;0),D661+ROW()/10000000,"")</f>
        <v/>
      </c>
    </row>
    <row r="662">
      <c r="A662" s="56" t="n"/>
      <c r="B662" s="54" t="n"/>
      <c r="C662" s="54" t="n"/>
      <c r="D662" s="55" t="n"/>
      <c r="E662" s="54" t="n"/>
      <c r="F662" s="54" t="n"/>
      <c r="G662" s="21">
        <f>IF(A662="","",DATE(YEAR(A662),MONTH(A662),1))</f>
        <v/>
      </c>
      <c r="H662" s="11">
        <f>IF(AND(A662="",D662=""),"",IF(A662="","Add a date",IF(C662="","Pick a category",IF(COUNTIF(Categories!$A$6:$A$30,C662)=0,"Not in Categories",IF(D662="","Add the amount","OK")))))</f>
        <v/>
      </c>
      <c r="I662" s="22">
        <f>IF(AND(G662&lt;&gt;"",G662=Dashboard!$C$4,N(D662)&gt;0),D662+ROW()/10000000,"")</f>
        <v/>
      </c>
    </row>
    <row r="663">
      <c r="A663" s="56" t="n"/>
      <c r="B663" s="54" t="n"/>
      <c r="C663" s="54" t="n"/>
      <c r="D663" s="55" t="n"/>
      <c r="E663" s="54" t="n"/>
      <c r="F663" s="54" t="n"/>
      <c r="G663" s="21">
        <f>IF(A663="","",DATE(YEAR(A663),MONTH(A663),1))</f>
        <v/>
      </c>
      <c r="H663" s="11">
        <f>IF(AND(A663="",D663=""),"",IF(A663="","Add a date",IF(C663="","Pick a category",IF(COUNTIF(Categories!$A$6:$A$30,C663)=0,"Not in Categories",IF(D663="","Add the amount","OK")))))</f>
        <v/>
      </c>
      <c r="I663" s="22">
        <f>IF(AND(G663&lt;&gt;"",G663=Dashboard!$C$4,N(D663)&gt;0),D663+ROW()/10000000,"")</f>
        <v/>
      </c>
    </row>
    <row r="664">
      <c r="A664" s="56" t="n"/>
      <c r="B664" s="54" t="n"/>
      <c r="C664" s="54" t="n"/>
      <c r="D664" s="55" t="n"/>
      <c r="E664" s="54" t="n"/>
      <c r="F664" s="54" t="n"/>
      <c r="G664" s="21">
        <f>IF(A664="","",DATE(YEAR(A664),MONTH(A664),1))</f>
        <v/>
      </c>
      <c r="H664" s="11">
        <f>IF(AND(A664="",D664=""),"",IF(A664="","Add a date",IF(C664="","Pick a category",IF(COUNTIF(Categories!$A$6:$A$30,C664)=0,"Not in Categories",IF(D664="","Add the amount","OK")))))</f>
        <v/>
      </c>
      <c r="I664" s="22">
        <f>IF(AND(G664&lt;&gt;"",G664=Dashboard!$C$4,N(D664)&gt;0),D664+ROW()/10000000,"")</f>
        <v/>
      </c>
    </row>
    <row r="665">
      <c r="A665" s="56" t="n"/>
      <c r="B665" s="54" t="n"/>
      <c r="C665" s="54" t="n"/>
      <c r="D665" s="55" t="n"/>
      <c r="E665" s="54" t="n"/>
      <c r="F665" s="54" t="n"/>
      <c r="G665" s="21">
        <f>IF(A665="","",DATE(YEAR(A665),MONTH(A665),1))</f>
        <v/>
      </c>
      <c r="H665" s="11">
        <f>IF(AND(A665="",D665=""),"",IF(A665="","Add a date",IF(C665="","Pick a category",IF(COUNTIF(Categories!$A$6:$A$30,C665)=0,"Not in Categories",IF(D665="","Add the amount","OK")))))</f>
        <v/>
      </c>
      <c r="I665" s="22">
        <f>IF(AND(G665&lt;&gt;"",G665=Dashboard!$C$4,N(D665)&gt;0),D665+ROW()/10000000,"")</f>
        <v/>
      </c>
    </row>
    <row r="666">
      <c r="A666" s="56" t="n"/>
      <c r="B666" s="54" t="n"/>
      <c r="C666" s="54" t="n"/>
      <c r="D666" s="55" t="n"/>
      <c r="E666" s="54" t="n"/>
      <c r="F666" s="54" t="n"/>
      <c r="G666" s="21">
        <f>IF(A666="","",DATE(YEAR(A666),MONTH(A666),1))</f>
        <v/>
      </c>
      <c r="H666" s="11">
        <f>IF(AND(A666="",D666=""),"",IF(A666="","Add a date",IF(C666="","Pick a category",IF(COUNTIF(Categories!$A$6:$A$30,C666)=0,"Not in Categories",IF(D666="","Add the amount","OK")))))</f>
        <v/>
      </c>
      <c r="I666" s="22">
        <f>IF(AND(G666&lt;&gt;"",G666=Dashboard!$C$4,N(D666)&gt;0),D666+ROW()/10000000,"")</f>
        <v/>
      </c>
    </row>
    <row r="667">
      <c r="A667" s="56" t="n"/>
      <c r="B667" s="54" t="n"/>
      <c r="C667" s="54" t="n"/>
      <c r="D667" s="55" t="n"/>
      <c r="E667" s="54" t="n"/>
      <c r="F667" s="54" t="n"/>
      <c r="G667" s="21">
        <f>IF(A667="","",DATE(YEAR(A667),MONTH(A667),1))</f>
        <v/>
      </c>
      <c r="H667" s="11">
        <f>IF(AND(A667="",D667=""),"",IF(A667="","Add a date",IF(C667="","Pick a category",IF(COUNTIF(Categories!$A$6:$A$30,C667)=0,"Not in Categories",IF(D667="","Add the amount","OK")))))</f>
        <v/>
      </c>
      <c r="I667" s="22">
        <f>IF(AND(G667&lt;&gt;"",G667=Dashboard!$C$4,N(D667)&gt;0),D667+ROW()/10000000,"")</f>
        <v/>
      </c>
    </row>
    <row r="668">
      <c r="A668" s="56" t="n"/>
      <c r="B668" s="54" t="n"/>
      <c r="C668" s="54" t="n"/>
      <c r="D668" s="55" t="n"/>
      <c r="E668" s="54" t="n"/>
      <c r="F668" s="54" t="n"/>
      <c r="G668" s="21">
        <f>IF(A668="","",DATE(YEAR(A668),MONTH(A668),1))</f>
        <v/>
      </c>
      <c r="H668" s="11">
        <f>IF(AND(A668="",D668=""),"",IF(A668="","Add a date",IF(C668="","Pick a category",IF(COUNTIF(Categories!$A$6:$A$30,C668)=0,"Not in Categories",IF(D668="","Add the amount","OK")))))</f>
        <v/>
      </c>
      <c r="I668" s="22">
        <f>IF(AND(G668&lt;&gt;"",G668=Dashboard!$C$4,N(D668)&gt;0),D668+ROW()/10000000,"")</f>
        <v/>
      </c>
    </row>
    <row r="669">
      <c r="A669" s="56" t="n"/>
      <c r="B669" s="54" t="n"/>
      <c r="C669" s="54" t="n"/>
      <c r="D669" s="55" t="n"/>
      <c r="E669" s="54" t="n"/>
      <c r="F669" s="54" t="n"/>
      <c r="G669" s="21">
        <f>IF(A669="","",DATE(YEAR(A669),MONTH(A669),1))</f>
        <v/>
      </c>
      <c r="H669" s="11">
        <f>IF(AND(A669="",D669=""),"",IF(A669="","Add a date",IF(C669="","Pick a category",IF(COUNTIF(Categories!$A$6:$A$30,C669)=0,"Not in Categories",IF(D669="","Add the amount","OK")))))</f>
        <v/>
      </c>
      <c r="I669" s="22">
        <f>IF(AND(G669&lt;&gt;"",G669=Dashboard!$C$4,N(D669)&gt;0),D669+ROW()/10000000,"")</f>
        <v/>
      </c>
    </row>
    <row r="670">
      <c r="A670" s="56" t="n"/>
      <c r="B670" s="54" t="n"/>
      <c r="C670" s="54" t="n"/>
      <c r="D670" s="55" t="n"/>
      <c r="E670" s="54" t="n"/>
      <c r="F670" s="54" t="n"/>
      <c r="G670" s="21">
        <f>IF(A670="","",DATE(YEAR(A670),MONTH(A670),1))</f>
        <v/>
      </c>
      <c r="H670" s="11">
        <f>IF(AND(A670="",D670=""),"",IF(A670="","Add a date",IF(C670="","Pick a category",IF(COUNTIF(Categories!$A$6:$A$30,C670)=0,"Not in Categories",IF(D670="","Add the amount","OK")))))</f>
        <v/>
      </c>
      <c r="I670" s="22">
        <f>IF(AND(G670&lt;&gt;"",G670=Dashboard!$C$4,N(D670)&gt;0),D670+ROW()/10000000,"")</f>
        <v/>
      </c>
    </row>
    <row r="671">
      <c r="A671" s="56" t="n"/>
      <c r="B671" s="54" t="n"/>
      <c r="C671" s="54" t="n"/>
      <c r="D671" s="55" t="n"/>
      <c r="E671" s="54" t="n"/>
      <c r="F671" s="54" t="n"/>
      <c r="G671" s="21">
        <f>IF(A671="","",DATE(YEAR(A671),MONTH(A671),1))</f>
        <v/>
      </c>
      <c r="H671" s="11">
        <f>IF(AND(A671="",D671=""),"",IF(A671="","Add a date",IF(C671="","Pick a category",IF(COUNTIF(Categories!$A$6:$A$30,C671)=0,"Not in Categories",IF(D671="","Add the amount","OK")))))</f>
        <v/>
      </c>
      <c r="I671" s="22">
        <f>IF(AND(G671&lt;&gt;"",G671=Dashboard!$C$4,N(D671)&gt;0),D671+ROW()/10000000,"")</f>
        <v/>
      </c>
    </row>
    <row r="672">
      <c r="A672" s="56" t="n"/>
      <c r="B672" s="54" t="n"/>
      <c r="C672" s="54" t="n"/>
      <c r="D672" s="55" t="n"/>
      <c r="E672" s="54" t="n"/>
      <c r="F672" s="54" t="n"/>
      <c r="G672" s="21">
        <f>IF(A672="","",DATE(YEAR(A672),MONTH(A672),1))</f>
        <v/>
      </c>
      <c r="H672" s="11">
        <f>IF(AND(A672="",D672=""),"",IF(A672="","Add a date",IF(C672="","Pick a category",IF(COUNTIF(Categories!$A$6:$A$30,C672)=0,"Not in Categories",IF(D672="","Add the amount","OK")))))</f>
        <v/>
      </c>
      <c r="I672" s="22">
        <f>IF(AND(G672&lt;&gt;"",G672=Dashboard!$C$4,N(D672)&gt;0),D672+ROW()/10000000,"")</f>
        <v/>
      </c>
    </row>
    <row r="673">
      <c r="A673" s="56" t="n"/>
      <c r="B673" s="54" t="n"/>
      <c r="C673" s="54" t="n"/>
      <c r="D673" s="55" t="n"/>
      <c r="E673" s="54" t="n"/>
      <c r="F673" s="54" t="n"/>
      <c r="G673" s="21">
        <f>IF(A673="","",DATE(YEAR(A673),MONTH(A673),1))</f>
        <v/>
      </c>
      <c r="H673" s="11">
        <f>IF(AND(A673="",D673=""),"",IF(A673="","Add a date",IF(C673="","Pick a category",IF(COUNTIF(Categories!$A$6:$A$30,C673)=0,"Not in Categories",IF(D673="","Add the amount","OK")))))</f>
        <v/>
      </c>
      <c r="I673" s="22">
        <f>IF(AND(G673&lt;&gt;"",G673=Dashboard!$C$4,N(D673)&gt;0),D673+ROW()/10000000,"")</f>
        <v/>
      </c>
    </row>
    <row r="674">
      <c r="A674" s="56" t="n"/>
      <c r="B674" s="54" t="n"/>
      <c r="C674" s="54" t="n"/>
      <c r="D674" s="55" t="n"/>
      <c r="E674" s="54" t="n"/>
      <c r="F674" s="54" t="n"/>
      <c r="G674" s="21">
        <f>IF(A674="","",DATE(YEAR(A674),MONTH(A674),1))</f>
        <v/>
      </c>
      <c r="H674" s="11">
        <f>IF(AND(A674="",D674=""),"",IF(A674="","Add a date",IF(C674="","Pick a category",IF(COUNTIF(Categories!$A$6:$A$30,C674)=0,"Not in Categories",IF(D674="","Add the amount","OK")))))</f>
        <v/>
      </c>
      <c r="I674" s="22">
        <f>IF(AND(G674&lt;&gt;"",G674=Dashboard!$C$4,N(D674)&gt;0),D674+ROW()/10000000,"")</f>
        <v/>
      </c>
    </row>
    <row r="675">
      <c r="A675" s="56" t="n"/>
      <c r="B675" s="54" t="n"/>
      <c r="C675" s="54" t="n"/>
      <c r="D675" s="55" t="n"/>
      <c r="E675" s="54" t="n"/>
      <c r="F675" s="54" t="n"/>
      <c r="G675" s="21">
        <f>IF(A675="","",DATE(YEAR(A675),MONTH(A675),1))</f>
        <v/>
      </c>
      <c r="H675" s="11">
        <f>IF(AND(A675="",D675=""),"",IF(A675="","Add a date",IF(C675="","Pick a category",IF(COUNTIF(Categories!$A$6:$A$30,C675)=0,"Not in Categories",IF(D675="","Add the amount","OK")))))</f>
        <v/>
      </c>
      <c r="I675" s="22">
        <f>IF(AND(G675&lt;&gt;"",G675=Dashboard!$C$4,N(D675)&gt;0),D675+ROW()/10000000,"")</f>
        <v/>
      </c>
    </row>
    <row r="676">
      <c r="A676" s="56" t="n"/>
      <c r="B676" s="54" t="n"/>
      <c r="C676" s="54" t="n"/>
      <c r="D676" s="55" t="n"/>
      <c r="E676" s="54" t="n"/>
      <c r="F676" s="54" t="n"/>
      <c r="G676" s="21">
        <f>IF(A676="","",DATE(YEAR(A676),MONTH(A676),1))</f>
        <v/>
      </c>
      <c r="H676" s="11">
        <f>IF(AND(A676="",D676=""),"",IF(A676="","Add a date",IF(C676="","Pick a category",IF(COUNTIF(Categories!$A$6:$A$30,C676)=0,"Not in Categories",IF(D676="","Add the amount","OK")))))</f>
        <v/>
      </c>
      <c r="I676" s="22">
        <f>IF(AND(G676&lt;&gt;"",G676=Dashboard!$C$4,N(D676)&gt;0),D676+ROW()/10000000,"")</f>
        <v/>
      </c>
    </row>
    <row r="677">
      <c r="A677" s="56" t="n"/>
      <c r="B677" s="54" t="n"/>
      <c r="C677" s="54" t="n"/>
      <c r="D677" s="55" t="n"/>
      <c r="E677" s="54" t="n"/>
      <c r="F677" s="54" t="n"/>
      <c r="G677" s="21">
        <f>IF(A677="","",DATE(YEAR(A677),MONTH(A677),1))</f>
        <v/>
      </c>
      <c r="H677" s="11">
        <f>IF(AND(A677="",D677=""),"",IF(A677="","Add a date",IF(C677="","Pick a category",IF(COUNTIF(Categories!$A$6:$A$30,C677)=0,"Not in Categories",IF(D677="","Add the amount","OK")))))</f>
        <v/>
      </c>
      <c r="I677" s="22">
        <f>IF(AND(G677&lt;&gt;"",G677=Dashboard!$C$4,N(D677)&gt;0),D677+ROW()/10000000,"")</f>
        <v/>
      </c>
    </row>
    <row r="678">
      <c r="A678" s="56" t="n"/>
      <c r="B678" s="54" t="n"/>
      <c r="C678" s="54" t="n"/>
      <c r="D678" s="55" t="n"/>
      <c r="E678" s="54" t="n"/>
      <c r="F678" s="54" t="n"/>
      <c r="G678" s="21">
        <f>IF(A678="","",DATE(YEAR(A678),MONTH(A678),1))</f>
        <v/>
      </c>
      <c r="H678" s="11">
        <f>IF(AND(A678="",D678=""),"",IF(A678="","Add a date",IF(C678="","Pick a category",IF(COUNTIF(Categories!$A$6:$A$30,C678)=0,"Not in Categories",IF(D678="","Add the amount","OK")))))</f>
        <v/>
      </c>
      <c r="I678" s="22">
        <f>IF(AND(G678&lt;&gt;"",G678=Dashboard!$C$4,N(D678)&gt;0),D678+ROW()/10000000,"")</f>
        <v/>
      </c>
    </row>
    <row r="679">
      <c r="A679" s="56" t="n"/>
      <c r="B679" s="54" t="n"/>
      <c r="C679" s="54" t="n"/>
      <c r="D679" s="55" t="n"/>
      <c r="E679" s="54" t="n"/>
      <c r="F679" s="54" t="n"/>
      <c r="G679" s="21">
        <f>IF(A679="","",DATE(YEAR(A679),MONTH(A679),1))</f>
        <v/>
      </c>
      <c r="H679" s="11">
        <f>IF(AND(A679="",D679=""),"",IF(A679="","Add a date",IF(C679="","Pick a category",IF(COUNTIF(Categories!$A$6:$A$30,C679)=0,"Not in Categories",IF(D679="","Add the amount","OK")))))</f>
        <v/>
      </c>
      <c r="I679" s="22">
        <f>IF(AND(G679&lt;&gt;"",G679=Dashboard!$C$4,N(D679)&gt;0),D679+ROW()/10000000,"")</f>
        <v/>
      </c>
    </row>
    <row r="680">
      <c r="A680" s="56" t="n"/>
      <c r="B680" s="54" t="n"/>
      <c r="C680" s="54" t="n"/>
      <c r="D680" s="55" t="n"/>
      <c r="E680" s="54" t="n"/>
      <c r="F680" s="54" t="n"/>
      <c r="G680" s="21">
        <f>IF(A680="","",DATE(YEAR(A680),MONTH(A680),1))</f>
        <v/>
      </c>
      <c r="H680" s="11">
        <f>IF(AND(A680="",D680=""),"",IF(A680="","Add a date",IF(C680="","Pick a category",IF(COUNTIF(Categories!$A$6:$A$30,C680)=0,"Not in Categories",IF(D680="","Add the amount","OK")))))</f>
        <v/>
      </c>
      <c r="I680" s="22">
        <f>IF(AND(G680&lt;&gt;"",G680=Dashboard!$C$4,N(D680)&gt;0),D680+ROW()/10000000,"")</f>
        <v/>
      </c>
    </row>
    <row r="681">
      <c r="A681" s="56" t="n"/>
      <c r="B681" s="54" t="n"/>
      <c r="C681" s="54" t="n"/>
      <c r="D681" s="55" t="n"/>
      <c r="E681" s="54" t="n"/>
      <c r="F681" s="54" t="n"/>
      <c r="G681" s="21">
        <f>IF(A681="","",DATE(YEAR(A681),MONTH(A681),1))</f>
        <v/>
      </c>
      <c r="H681" s="11">
        <f>IF(AND(A681="",D681=""),"",IF(A681="","Add a date",IF(C681="","Pick a category",IF(COUNTIF(Categories!$A$6:$A$30,C681)=0,"Not in Categories",IF(D681="","Add the amount","OK")))))</f>
        <v/>
      </c>
      <c r="I681" s="22">
        <f>IF(AND(G681&lt;&gt;"",G681=Dashboard!$C$4,N(D681)&gt;0),D681+ROW()/10000000,"")</f>
        <v/>
      </c>
    </row>
    <row r="682">
      <c r="A682" s="56" t="n"/>
      <c r="B682" s="54" t="n"/>
      <c r="C682" s="54" t="n"/>
      <c r="D682" s="55" t="n"/>
      <c r="E682" s="54" t="n"/>
      <c r="F682" s="54" t="n"/>
      <c r="G682" s="21">
        <f>IF(A682="","",DATE(YEAR(A682),MONTH(A682),1))</f>
        <v/>
      </c>
      <c r="H682" s="11">
        <f>IF(AND(A682="",D682=""),"",IF(A682="","Add a date",IF(C682="","Pick a category",IF(COUNTIF(Categories!$A$6:$A$30,C682)=0,"Not in Categories",IF(D682="","Add the amount","OK")))))</f>
        <v/>
      </c>
      <c r="I682" s="22">
        <f>IF(AND(G682&lt;&gt;"",G682=Dashboard!$C$4,N(D682)&gt;0),D682+ROW()/10000000,"")</f>
        <v/>
      </c>
    </row>
    <row r="683">
      <c r="A683" s="56" t="n"/>
      <c r="B683" s="54" t="n"/>
      <c r="C683" s="54" t="n"/>
      <c r="D683" s="55" t="n"/>
      <c r="E683" s="54" t="n"/>
      <c r="F683" s="54" t="n"/>
      <c r="G683" s="21">
        <f>IF(A683="","",DATE(YEAR(A683),MONTH(A683),1))</f>
        <v/>
      </c>
      <c r="H683" s="11">
        <f>IF(AND(A683="",D683=""),"",IF(A683="","Add a date",IF(C683="","Pick a category",IF(COUNTIF(Categories!$A$6:$A$30,C683)=0,"Not in Categories",IF(D683="","Add the amount","OK")))))</f>
        <v/>
      </c>
      <c r="I683" s="22">
        <f>IF(AND(G683&lt;&gt;"",G683=Dashboard!$C$4,N(D683)&gt;0),D683+ROW()/10000000,"")</f>
        <v/>
      </c>
    </row>
    <row r="684">
      <c r="A684" s="56" t="n"/>
      <c r="B684" s="54" t="n"/>
      <c r="C684" s="54" t="n"/>
      <c r="D684" s="55" t="n"/>
      <c r="E684" s="54" t="n"/>
      <c r="F684" s="54" t="n"/>
      <c r="G684" s="21">
        <f>IF(A684="","",DATE(YEAR(A684),MONTH(A684),1))</f>
        <v/>
      </c>
      <c r="H684" s="11">
        <f>IF(AND(A684="",D684=""),"",IF(A684="","Add a date",IF(C684="","Pick a category",IF(COUNTIF(Categories!$A$6:$A$30,C684)=0,"Not in Categories",IF(D684="","Add the amount","OK")))))</f>
        <v/>
      </c>
      <c r="I684" s="22">
        <f>IF(AND(G684&lt;&gt;"",G684=Dashboard!$C$4,N(D684)&gt;0),D684+ROW()/10000000,"")</f>
        <v/>
      </c>
    </row>
    <row r="685">
      <c r="A685" s="56" t="n"/>
      <c r="B685" s="54" t="n"/>
      <c r="C685" s="54" t="n"/>
      <c r="D685" s="55" t="n"/>
      <c r="E685" s="54" t="n"/>
      <c r="F685" s="54" t="n"/>
      <c r="G685" s="21">
        <f>IF(A685="","",DATE(YEAR(A685),MONTH(A685),1))</f>
        <v/>
      </c>
      <c r="H685" s="11">
        <f>IF(AND(A685="",D685=""),"",IF(A685="","Add a date",IF(C685="","Pick a category",IF(COUNTIF(Categories!$A$6:$A$30,C685)=0,"Not in Categories",IF(D685="","Add the amount","OK")))))</f>
        <v/>
      </c>
      <c r="I685" s="22">
        <f>IF(AND(G685&lt;&gt;"",G685=Dashboard!$C$4,N(D685)&gt;0),D685+ROW()/10000000,"")</f>
        <v/>
      </c>
    </row>
    <row r="686">
      <c r="A686" s="56" t="n"/>
      <c r="B686" s="54" t="n"/>
      <c r="C686" s="54" t="n"/>
      <c r="D686" s="55" t="n"/>
      <c r="E686" s="54" t="n"/>
      <c r="F686" s="54" t="n"/>
      <c r="G686" s="21">
        <f>IF(A686="","",DATE(YEAR(A686),MONTH(A686),1))</f>
        <v/>
      </c>
      <c r="H686" s="11">
        <f>IF(AND(A686="",D686=""),"",IF(A686="","Add a date",IF(C686="","Pick a category",IF(COUNTIF(Categories!$A$6:$A$30,C686)=0,"Not in Categories",IF(D686="","Add the amount","OK")))))</f>
        <v/>
      </c>
      <c r="I686" s="22">
        <f>IF(AND(G686&lt;&gt;"",G686=Dashboard!$C$4,N(D686)&gt;0),D686+ROW()/10000000,"")</f>
        <v/>
      </c>
    </row>
    <row r="687">
      <c r="A687" s="56" t="n"/>
      <c r="B687" s="54" t="n"/>
      <c r="C687" s="54" t="n"/>
      <c r="D687" s="55" t="n"/>
      <c r="E687" s="54" t="n"/>
      <c r="F687" s="54" t="n"/>
      <c r="G687" s="21">
        <f>IF(A687="","",DATE(YEAR(A687),MONTH(A687),1))</f>
        <v/>
      </c>
      <c r="H687" s="11">
        <f>IF(AND(A687="",D687=""),"",IF(A687="","Add a date",IF(C687="","Pick a category",IF(COUNTIF(Categories!$A$6:$A$30,C687)=0,"Not in Categories",IF(D687="","Add the amount","OK")))))</f>
        <v/>
      </c>
      <c r="I687" s="22">
        <f>IF(AND(G687&lt;&gt;"",G687=Dashboard!$C$4,N(D687)&gt;0),D687+ROW()/10000000,"")</f>
        <v/>
      </c>
    </row>
    <row r="688">
      <c r="A688" s="56" t="n"/>
      <c r="B688" s="54" t="n"/>
      <c r="C688" s="54" t="n"/>
      <c r="D688" s="55" t="n"/>
      <c r="E688" s="54" t="n"/>
      <c r="F688" s="54" t="n"/>
      <c r="G688" s="21">
        <f>IF(A688="","",DATE(YEAR(A688),MONTH(A688),1))</f>
        <v/>
      </c>
      <c r="H688" s="11">
        <f>IF(AND(A688="",D688=""),"",IF(A688="","Add a date",IF(C688="","Pick a category",IF(COUNTIF(Categories!$A$6:$A$30,C688)=0,"Not in Categories",IF(D688="","Add the amount","OK")))))</f>
        <v/>
      </c>
      <c r="I688" s="22">
        <f>IF(AND(G688&lt;&gt;"",G688=Dashboard!$C$4,N(D688)&gt;0),D688+ROW()/10000000,"")</f>
        <v/>
      </c>
    </row>
    <row r="689">
      <c r="A689" s="56" t="n"/>
      <c r="B689" s="54" t="n"/>
      <c r="C689" s="54" t="n"/>
      <c r="D689" s="55" t="n"/>
      <c r="E689" s="54" t="n"/>
      <c r="F689" s="54" t="n"/>
      <c r="G689" s="21">
        <f>IF(A689="","",DATE(YEAR(A689),MONTH(A689),1))</f>
        <v/>
      </c>
      <c r="H689" s="11">
        <f>IF(AND(A689="",D689=""),"",IF(A689="","Add a date",IF(C689="","Pick a category",IF(COUNTIF(Categories!$A$6:$A$30,C689)=0,"Not in Categories",IF(D689="","Add the amount","OK")))))</f>
        <v/>
      </c>
      <c r="I689" s="22">
        <f>IF(AND(G689&lt;&gt;"",G689=Dashboard!$C$4,N(D689)&gt;0),D689+ROW()/10000000,"")</f>
        <v/>
      </c>
    </row>
    <row r="690">
      <c r="A690" s="56" t="n"/>
      <c r="B690" s="54" t="n"/>
      <c r="C690" s="54" t="n"/>
      <c r="D690" s="55" t="n"/>
      <c r="E690" s="54" t="n"/>
      <c r="F690" s="54" t="n"/>
      <c r="G690" s="21">
        <f>IF(A690="","",DATE(YEAR(A690),MONTH(A690),1))</f>
        <v/>
      </c>
      <c r="H690" s="11">
        <f>IF(AND(A690="",D690=""),"",IF(A690="","Add a date",IF(C690="","Pick a category",IF(COUNTIF(Categories!$A$6:$A$30,C690)=0,"Not in Categories",IF(D690="","Add the amount","OK")))))</f>
        <v/>
      </c>
      <c r="I690" s="22">
        <f>IF(AND(G690&lt;&gt;"",G690=Dashboard!$C$4,N(D690)&gt;0),D690+ROW()/10000000,"")</f>
        <v/>
      </c>
    </row>
    <row r="691">
      <c r="A691" s="56" t="n"/>
      <c r="B691" s="54" t="n"/>
      <c r="C691" s="54" t="n"/>
      <c r="D691" s="55" t="n"/>
      <c r="E691" s="54" t="n"/>
      <c r="F691" s="54" t="n"/>
      <c r="G691" s="21">
        <f>IF(A691="","",DATE(YEAR(A691),MONTH(A691),1))</f>
        <v/>
      </c>
      <c r="H691" s="11">
        <f>IF(AND(A691="",D691=""),"",IF(A691="","Add a date",IF(C691="","Pick a category",IF(COUNTIF(Categories!$A$6:$A$30,C691)=0,"Not in Categories",IF(D691="","Add the amount","OK")))))</f>
        <v/>
      </c>
      <c r="I691" s="22">
        <f>IF(AND(G691&lt;&gt;"",G691=Dashboard!$C$4,N(D691)&gt;0),D691+ROW()/10000000,"")</f>
        <v/>
      </c>
    </row>
    <row r="692">
      <c r="A692" s="56" t="n"/>
      <c r="B692" s="54" t="n"/>
      <c r="C692" s="54" t="n"/>
      <c r="D692" s="55" t="n"/>
      <c r="E692" s="54" t="n"/>
      <c r="F692" s="54" t="n"/>
      <c r="G692" s="21">
        <f>IF(A692="","",DATE(YEAR(A692),MONTH(A692),1))</f>
        <v/>
      </c>
      <c r="H692" s="11">
        <f>IF(AND(A692="",D692=""),"",IF(A692="","Add a date",IF(C692="","Pick a category",IF(COUNTIF(Categories!$A$6:$A$30,C692)=0,"Not in Categories",IF(D692="","Add the amount","OK")))))</f>
        <v/>
      </c>
      <c r="I692" s="22">
        <f>IF(AND(G692&lt;&gt;"",G692=Dashboard!$C$4,N(D692)&gt;0),D692+ROW()/10000000,"")</f>
        <v/>
      </c>
    </row>
    <row r="693">
      <c r="A693" s="56" t="n"/>
      <c r="B693" s="54" t="n"/>
      <c r="C693" s="54" t="n"/>
      <c r="D693" s="55" t="n"/>
      <c r="E693" s="54" t="n"/>
      <c r="F693" s="54" t="n"/>
      <c r="G693" s="21">
        <f>IF(A693="","",DATE(YEAR(A693),MONTH(A693),1))</f>
        <v/>
      </c>
      <c r="H693" s="11">
        <f>IF(AND(A693="",D693=""),"",IF(A693="","Add a date",IF(C693="","Pick a category",IF(COUNTIF(Categories!$A$6:$A$30,C693)=0,"Not in Categories",IF(D693="","Add the amount","OK")))))</f>
        <v/>
      </c>
      <c r="I693" s="22">
        <f>IF(AND(G693&lt;&gt;"",G693=Dashboard!$C$4,N(D693)&gt;0),D693+ROW()/10000000,"")</f>
        <v/>
      </c>
    </row>
    <row r="694">
      <c r="A694" s="56" t="n"/>
      <c r="B694" s="54" t="n"/>
      <c r="C694" s="54" t="n"/>
      <c r="D694" s="55" t="n"/>
      <c r="E694" s="54" t="n"/>
      <c r="F694" s="54" t="n"/>
      <c r="G694" s="21">
        <f>IF(A694="","",DATE(YEAR(A694),MONTH(A694),1))</f>
        <v/>
      </c>
      <c r="H694" s="11">
        <f>IF(AND(A694="",D694=""),"",IF(A694="","Add a date",IF(C694="","Pick a category",IF(COUNTIF(Categories!$A$6:$A$30,C694)=0,"Not in Categories",IF(D694="","Add the amount","OK")))))</f>
        <v/>
      </c>
      <c r="I694" s="22">
        <f>IF(AND(G694&lt;&gt;"",G694=Dashboard!$C$4,N(D694)&gt;0),D694+ROW()/10000000,"")</f>
        <v/>
      </c>
    </row>
    <row r="695">
      <c r="A695" s="56" t="n"/>
      <c r="B695" s="54" t="n"/>
      <c r="C695" s="54" t="n"/>
      <c r="D695" s="55" t="n"/>
      <c r="E695" s="54" t="n"/>
      <c r="F695" s="54" t="n"/>
      <c r="G695" s="21">
        <f>IF(A695="","",DATE(YEAR(A695),MONTH(A695),1))</f>
        <v/>
      </c>
      <c r="H695" s="11">
        <f>IF(AND(A695="",D695=""),"",IF(A695="","Add a date",IF(C695="","Pick a category",IF(COUNTIF(Categories!$A$6:$A$30,C695)=0,"Not in Categories",IF(D695="","Add the amount","OK")))))</f>
        <v/>
      </c>
      <c r="I695" s="22">
        <f>IF(AND(G695&lt;&gt;"",G695=Dashboard!$C$4,N(D695)&gt;0),D695+ROW()/10000000,"")</f>
        <v/>
      </c>
    </row>
    <row r="696">
      <c r="A696" s="56" t="n"/>
      <c r="B696" s="54" t="n"/>
      <c r="C696" s="54" t="n"/>
      <c r="D696" s="55" t="n"/>
      <c r="E696" s="54" t="n"/>
      <c r="F696" s="54" t="n"/>
      <c r="G696" s="21">
        <f>IF(A696="","",DATE(YEAR(A696),MONTH(A696),1))</f>
        <v/>
      </c>
      <c r="H696" s="11">
        <f>IF(AND(A696="",D696=""),"",IF(A696="","Add a date",IF(C696="","Pick a category",IF(COUNTIF(Categories!$A$6:$A$30,C696)=0,"Not in Categories",IF(D696="","Add the amount","OK")))))</f>
        <v/>
      </c>
      <c r="I696" s="22">
        <f>IF(AND(G696&lt;&gt;"",G696=Dashboard!$C$4,N(D696)&gt;0),D696+ROW()/10000000,"")</f>
        <v/>
      </c>
    </row>
    <row r="697">
      <c r="A697" s="56" t="n"/>
      <c r="B697" s="54" t="n"/>
      <c r="C697" s="54" t="n"/>
      <c r="D697" s="55" t="n"/>
      <c r="E697" s="54" t="n"/>
      <c r="F697" s="54" t="n"/>
      <c r="G697" s="21">
        <f>IF(A697="","",DATE(YEAR(A697),MONTH(A697),1))</f>
        <v/>
      </c>
      <c r="H697" s="11">
        <f>IF(AND(A697="",D697=""),"",IF(A697="","Add a date",IF(C697="","Pick a category",IF(COUNTIF(Categories!$A$6:$A$30,C697)=0,"Not in Categories",IF(D697="","Add the amount","OK")))))</f>
        <v/>
      </c>
      <c r="I697" s="22">
        <f>IF(AND(G697&lt;&gt;"",G697=Dashboard!$C$4,N(D697)&gt;0),D697+ROW()/10000000,"")</f>
        <v/>
      </c>
    </row>
    <row r="698">
      <c r="A698" s="56" t="n"/>
      <c r="B698" s="54" t="n"/>
      <c r="C698" s="54" t="n"/>
      <c r="D698" s="55" t="n"/>
      <c r="E698" s="54" t="n"/>
      <c r="F698" s="54" t="n"/>
      <c r="G698" s="21">
        <f>IF(A698="","",DATE(YEAR(A698),MONTH(A698),1))</f>
        <v/>
      </c>
      <c r="H698" s="11">
        <f>IF(AND(A698="",D698=""),"",IF(A698="","Add a date",IF(C698="","Pick a category",IF(COUNTIF(Categories!$A$6:$A$30,C698)=0,"Not in Categories",IF(D698="","Add the amount","OK")))))</f>
        <v/>
      </c>
      <c r="I698" s="22">
        <f>IF(AND(G698&lt;&gt;"",G698=Dashboard!$C$4,N(D698)&gt;0),D698+ROW()/10000000,"")</f>
        <v/>
      </c>
    </row>
    <row r="699">
      <c r="A699" s="56" t="n"/>
      <c r="B699" s="54" t="n"/>
      <c r="C699" s="54" t="n"/>
      <c r="D699" s="55" t="n"/>
      <c r="E699" s="54" t="n"/>
      <c r="F699" s="54" t="n"/>
      <c r="G699" s="21">
        <f>IF(A699="","",DATE(YEAR(A699),MONTH(A699),1))</f>
        <v/>
      </c>
      <c r="H699" s="11">
        <f>IF(AND(A699="",D699=""),"",IF(A699="","Add a date",IF(C699="","Pick a category",IF(COUNTIF(Categories!$A$6:$A$30,C699)=0,"Not in Categories",IF(D699="","Add the amount","OK")))))</f>
        <v/>
      </c>
      <c r="I699" s="22">
        <f>IF(AND(G699&lt;&gt;"",G699=Dashboard!$C$4,N(D699)&gt;0),D699+ROW()/10000000,"")</f>
        <v/>
      </c>
    </row>
    <row r="700">
      <c r="A700" s="56" t="n"/>
      <c r="B700" s="54" t="n"/>
      <c r="C700" s="54" t="n"/>
      <c r="D700" s="55" t="n"/>
      <c r="E700" s="54" t="n"/>
      <c r="F700" s="54" t="n"/>
      <c r="G700" s="21">
        <f>IF(A700="","",DATE(YEAR(A700),MONTH(A700),1))</f>
        <v/>
      </c>
      <c r="H700" s="11">
        <f>IF(AND(A700="",D700=""),"",IF(A700="","Add a date",IF(C700="","Pick a category",IF(COUNTIF(Categories!$A$6:$A$30,C700)=0,"Not in Categories",IF(D700="","Add the amount","OK")))))</f>
        <v/>
      </c>
      <c r="I700" s="22">
        <f>IF(AND(G700&lt;&gt;"",G700=Dashboard!$C$4,N(D700)&gt;0),D700+ROW()/10000000,"")</f>
        <v/>
      </c>
    </row>
    <row r="701">
      <c r="A701" s="56" t="n"/>
      <c r="B701" s="54" t="n"/>
      <c r="C701" s="54" t="n"/>
      <c r="D701" s="55" t="n"/>
      <c r="E701" s="54" t="n"/>
      <c r="F701" s="54" t="n"/>
      <c r="G701" s="21">
        <f>IF(A701="","",DATE(YEAR(A701),MONTH(A701),1))</f>
        <v/>
      </c>
      <c r="H701" s="11">
        <f>IF(AND(A701="",D701=""),"",IF(A701="","Add a date",IF(C701="","Pick a category",IF(COUNTIF(Categories!$A$6:$A$30,C701)=0,"Not in Categories",IF(D701="","Add the amount","OK")))))</f>
        <v/>
      </c>
      <c r="I701" s="22">
        <f>IF(AND(G701&lt;&gt;"",G701=Dashboard!$C$4,N(D701)&gt;0),D701+ROW()/10000000,"")</f>
        <v/>
      </c>
    </row>
    <row r="702">
      <c r="A702" s="56" t="n"/>
      <c r="B702" s="54" t="n"/>
      <c r="C702" s="54" t="n"/>
      <c r="D702" s="55" t="n"/>
      <c r="E702" s="54" t="n"/>
      <c r="F702" s="54" t="n"/>
      <c r="G702" s="21">
        <f>IF(A702="","",DATE(YEAR(A702),MONTH(A702),1))</f>
        <v/>
      </c>
      <c r="H702" s="11">
        <f>IF(AND(A702="",D702=""),"",IF(A702="","Add a date",IF(C702="","Pick a category",IF(COUNTIF(Categories!$A$6:$A$30,C702)=0,"Not in Categories",IF(D702="","Add the amount","OK")))))</f>
        <v/>
      </c>
      <c r="I702" s="22">
        <f>IF(AND(G702&lt;&gt;"",G702=Dashboard!$C$4,N(D702)&gt;0),D702+ROW()/10000000,"")</f>
        <v/>
      </c>
    </row>
    <row r="703">
      <c r="A703" s="56" t="n"/>
      <c r="B703" s="54" t="n"/>
      <c r="C703" s="54" t="n"/>
      <c r="D703" s="55" t="n"/>
      <c r="E703" s="54" t="n"/>
      <c r="F703" s="54" t="n"/>
      <c r="G703" s="21">
        <f>IF(A703="","",DATE(YEAR(A703),MONTH(A703),1))</f>
        <v/>
      </c>
      <c r="H703" s="11">
        <f>IF(AND(A703="",D703=""),"",IF(A703="","Add a date",IF(C703="","Pick a category",IF(COUNTIF(Categories!$A$6:$A$30,C703)=0,"Not in Categories",IF(D703="","Add the amount","OK")))))</f>
        <v/>
      </c>
      <c r="I703" s="22">
        <f>IF(AND(G703&lt;&gt;"",G703=Dashboard!$C$4,N(D703)&gt;0),D703+ROW()/10000000,"")</f>
        <v/>
      </c>
    </row>
    <row r="704">
      <c r="A704" s="56" t="n"/>
      <c r="B704" s="54" t="n"/>
      <c r="C704" s="54" t="n"/>
      <c r="D704" s="55" t="n"/>
      <c r="E704" s="54" t="n"/>
      <c r="F704" s="54" t="n"/>
      <c r="G704" s="21">
        <f>IF(A704="","",DATE(YEAR(A704),MONTH(A704),1))</f>
        <v/>
      </c>
      <c r="H704" s="11">
        <f>IF(AND(A704="",D704=""),"",IF(A704="","Add a date",IF(C704="","Pick a category",IF(COUNTIF(Categories!$A$6:$A$30,C704)=0,"Not in Categories",IF(D704="","Add the amount","OK")))))</f>
        <v/>
      </c>
      <c r="I704" s="22">
        <f>IF(AND(G704&lt;&gt;"",G704=Dashboard!$C$4,N(D704)&gt;0),D704+ROW()/10000000,"")</f>
        <v/>
      </c>
    </row>
    <row r="705">
      <c r="A705" s="56" t="n"/>
      <c r="B705" s="54" t="n"/>
      <c r="C705" s="54" t="n"/>
      <c r="D705" s="55" t="n"/>
      <c r="E705" s="54" t="n"/>
      <c r="F705" s="54" t="n"/>
      <c r="G705" s="21">
        <f>IF(A705="","",DATE(YEAR(A705),MONTH(A705),1))</f>
        <v/>
      </c>
      <c r="H705" s="11">
        <f>IF(AND(A705="",D705=""),"",IF(A705="","Add a date",IF(C705="","Pick a category",IF(COUNTIF(Categories!$A$6:$A$30,C705)=0,"Not in Categories",IF(D705="","Add the amount","OK")))))</f>
        <v/>
      </c>
      <c r="I705" s="22">
        <f>IF(AND(G705&lt;&gt;"",G705=Dashboard!$C$4,N(D705)&gt;0),D705+ROW()/10000000,"")</f>
        <v/>
      </c>
    </row>
    <row r="706">
      <c r="A706" s="56" t="n"/>
      <c r="B706" s="54" t="n"/>
      <c r="C706" s="54" t="n"/>
      <c r="D706" s="55" t="n"/>
      <c r="E706" s="54" t="n"/>
      <c r="F706" s="54" t="n"/>
      <c r="G706" s="21">
        <f>IF(A706="","",DATE(YEAR(A706),MONTH(A706),1))</f>
        <v/>
      </c>
      <c r="H706" s="11">
        <f>IF(AND(A706="",D706=""),"",IF(A706="","Add a date",IF(C706="","Pick a category",IF(COUNTIF(Categories!$A$6:$A$30,C706)=0,"Not in Categories",IF(D706="","Add the amount","OK")))))</f>
        <v/>
      </c>
      <c r="I706" s="22">
        <f>IF(AND(G706&lt;&gt;"",G706=Dashboard!$C$4,N(D706)&gt;0),D706+ROW()/10000000,"")</f>
        <v/>
      </c>
    </row>
    <row r="707">
      <c r="A707" s="56" t="n"/>
      <c r="B707" s="54" t="n"/>
      <c r="C707" s="54" t="n"/>
      <c r="D707" s="55" t="n"/>
      <c r="E707" s="54" t="n"/>
      <c r="F707" s="54" t="n"/>
      <c r="G707" s="21">
        <f>IF(A707="","",DATE(YEAR(A707),MONTH(A707),1))</f>
        <v/>
      </c>
      <c r="H707" s="11">
        <f>IF(AND(A707="",D707=""),"",IF(A707="","Add a date",IF(C707="","Pick a category",IF(COUNTIF(Categories!$A$6:$A$30,C707)=0,"Not in Categories",IF(D707="","Add the amount","OK")))))</f>
        <v/>
      </c>
      <c r="I707" s="22">
        <f>IF(AND(G707&lt;&gt;"",G707=Dashboard!$C$4,N(D707)&gt;0),D707+ROW()/10000000,"")</f>
        <v/>
      </c>
    </row>
    <row r="708">
      <c r="A708" s="56" t="n"/>
      <c r="B708" s="54" t="n"/>
      <c r="C708" s="54" t="n"/>
      <c r="D708" s="55" t="n"/>
      <c r="E708" s="54" t="n"/>
      <c r="F708" s="54" t="n"/>
      <c r="G708" s="21">
        <f>IF(A708="","",DATE(YEAR(A708),MONTH(A708),1))</f>
        <v/>
      </c>
      <c r="H708" s="11">
        <f>IF(AND(A708="",D708=""),"",IF(A708="","Add a date",IF(C708="","Pick a category",IF(COUNTIF(Categories!$A$6:$A$30,C708)=0,"Not in Categories",IF(D708="","Add the amount","OK")))))</f>
        <v/>
      </c>
      <c r="I708" s="22">
        <f>IF(AND(G708&lt;&gt;"",G708=Dashboard!$C$4,N(D708)&gt;0),D708+ROW()/10000000,"")</f>
        <v/>
      </c>
    </row>
    <row r="709">
      <c r="A709" s="56" t="n"/>
      <c r="B709" s="54" t="n"/>
      <c r="C709" s="54" t="n"/>
      <c r="D709" s="55" t="n"/>
      <c r="E709" s="54" t="n"/>
      <c r="F709" s="54" t="n"/>
      <c r="G709" s="21">
        <f>IF(A709="","",DATE(YEAR(A709),MONTH(A709),1))</f>
        <v/>
      </c>
      <c r="H709" s="11">
        <f>IF(AND(A709="",D709=""),"",IF(A709="","Add a date",IF(C709="","Pick a category",IF(COUNTIF(Categories!$A$6:$A$30,C709)=0,"Not in Categories",IF(D709="","Add the amount","OK")))))</f>
        <v/>
      </c>
      <c r="I709" s="22">
        <f>IF(AND(G709&lt;&gt;"",G709=Dashboard!$C$4,N(D709)&gt;0),D709+ROW()/10000000,"")</f>
        <v/>
      </c>
    </row>
    <row r="710">
      <c r="A710" s="56" t="n"/>
      <c r="B710" s="54" t="n"/>
      <c r="C710" s="54" t="n"/>
      <c r="D710" s="55" t="n"/>
      <c r="E710" s="54" t="n"/>
      <c r="F710" s="54" t="n"/>
      <c r="G710" s="21">
        <f>IF(A710="","",DATE(YEAR(A710),MONTH(A710),1))</f>
        <v/>
      </c>
      <c r="H710" s="11">
        <f>IF(AND(A710="",D710=""),"",IF(A710="","Add a date",IF(C710="","Pick a category",IF(COUNTIF(Categories!$A$6:$A$30,C710)=0,"Not in Categories",IF(D710="","Add the amount","OK")))))</f>
        <v/>
      </c>
      <c r="I710" s="22">
        <f>IF(AND(G710&lt;&gt;"",G710=Dashboard!$C$4,N(D710)&gt;0),D710+ROW()/10000000,"")</f>
        <v/>
      </c>
    </row>
    <row r="711">
      <c r="A711" s="56" t="n"/>
      <c r="B711" s="54" t="n"/>
      <c r="C711" s="54" t="n"/>
      <c r="D711" s="55" t="n"/>
      <c r="E711" s="54" t="n"/>
      <c r="F711" s="54" t="n"/>
      <c r="G711" s="21">
        <f>IF(A711="","",DATE(YEAR(A711),MONTH(A711),1))</f>
        <v/>
      </c>
      <c r="H711" s="11">
        <f>IF(AND(A711="",D711=""),"",IF(A711="","Add a date",IF(C711="","Pick a category",IF(COUNTIF(Categories!$A$6:$A$30,C711)=0,"Not in Categories",IF(D711="","Add the amount","OK")))))</f>
        <v/>
      </c>
      <c r="I711" s="22">
        <f>IF(AND(G711&lt;&gt;"",G711=Dashboard!$C$4,N(D711)&gt;0),D711+ROW()/10000000,"")</f>
        <v/>
      </c>
    </row>
    <row r="712">
      <c r="A712" s="56" t="n"/>
      <c r="B712" s="54" t="n"/>
      <c r="C712" s="54" t="n"/>
      <c r="D712" s="55" t="n"/>
      <c r="E712" s="54" t="n"/>
      <c r="F712" s="54" t="n"/>
      <c r="G712" s="21">
        <f>IF(A712="","",DATE(YEAR(A712),MONTH(A712),1))</f>
        <v/>
      </c>
      <c r="H712" s="11">
        <f>IF(AND(A712="",D712=""),"",IF(A712="","Add a date",IF(C712="","Pick a category",IF(COUNTIF(Categories!$A$6:$A$30,C712)=0,"Not in Categories",IF(D712="","Add the amount","OK")))))</f>
        <v/>
      </c>
      <c r="I712" s="22">
        <f>IF(AND(G712&lt;&gt;"",G712=Dashboard!$C$4,N(D712)&gt;0),D712+ROW()/10000000,"")</f>
        <v/>
      </c>
    </row>
    <row r="713">
      <c r="A713" s="56" t="n"/>
      <c r="B713" s="54" t="n"/>
      <c r="C713" s="54" t="n"/>
      <c r="D713" s="55" t="n"/>
      <c r="E713" s="54" t="n"/>
      <c r="F713" s="54" t="n"/>
      <c r="G713" s="21">
        <f>IF(A713="","",DATE(YEAR(A713),MONTH(A713),1))</f>
        <v/>
      </c>
      <c r="H713" s="11">
        <f>IF(AND(A713="",D713=""),"",IF(A713="","Add a date",IF(C713="","Pick a category",IF(COUNTIF(Categories!$A$6:$A$30,C713)=0,"Not in Categories",IF(D713="","Add the amount","OK")))))</f>
        <v/>
      </c>
      <c r="I713" s="22">
        <f>IF(AND(G713&lt;&gt;"",G713=Dashboard!$C$4,N(D713)&gt;0),D713+ROW()/10000000,"")</f>
        <v/>
      </c>
    </row>
    <row r="714">
      <c r="A714" s="56" t="n"/>
      <c r="B714" s="54" t="n"/>
      <c r="C714" s="54" t="n"/>
      <c r="D714" s="55" t="n"/>
      <c r="E714" s="54" t="n"/>
      <c r="F714" s="54" t="n"/>
      <c r="G714" s="21">
        <f>IF(A714="","",DATE(YEAR(A714),MONTH(A714),1))</f>
        <v/>
      </c>
      <c r="H714" s="11">
        <f>IF(AND(A714="",D714=""),"",IF(A714="","Add a date",IF(C714="","Pick a category",IF(COUNTIF(Categories!$A$6:$A$30,C714)=0,"Not in Categories",IF(D714="","Add the amount","OK")))))</f>
        <v/>
      </c>
      <c r="I714" s="22">
        <f>IF(AND(G714&lt;&gt;"",G714=Dashboard!$C$4,N(D714)&gt;0),D714+ROW()/10000000,"")</f>
        <v/>
      </c>
    </row>
    <row r="715">
      <c r="A715" s="56" t="n"/>
      <c r="B715" s="54" t="n"/>
      <c r="C715" s="54" t="n"/>
      <c r="D715" s="55" t="n"/>
      <c r="E715" s="54" t="n"/>
      <c r="F715" s="54" t="n"/>
      <c r="G715" s="21">
        <f>IF(A715="","",DATE(YEAR(A715),MONTH(A715),1))</f>
        <v/>
      </c>
      <c r="H715" s="11">
        <f>IF(AND(A715="",D715=""),"",IF(A715="","Add a date",IF(C715="","Pick a category",IF(COUNTIF(Categories!$A$6:$A$30,C715)=0,"Not in Categories",IF(D715="","Add the amount","OK")))))</f>
        <v/>
      </c>
      <c r="I715" s="22">
        <f>IF(AND(G715&lt;&gt;"",G715=Dashboard!$C$4,N(D715)&gt;0),D715+ROW()/10000000,"")</f>
        <v/>
      </c>
    </row>
    <row r="716">
      <c r="A716" s="56" t="n"/>
      <c r="B716" s="54" t="n"/>
      <c r="C716" s="54" t="n"/>
      <c r="D716" s="55" t="n"/>
      <c r="E716" s="54" t="n"/>
      <c r="F716" s="54" t="n"/>
      <c r="G716" s="21">
        <f>IF(A716="","",DATE(YEAR(A716),MONTH(A716),1))</f>
        <v/>
      </c>
      <c r="H716" s="11">
        <f>IF(AND(A716="",D716=""),"",IF(A716="","Add a date",IF(C716="","Pick a category",IF(COUNTIF(Categories!$A$6:$A$30,C716)=0,"Not in Categories",IF(D716="","Add the amount","OK")))))</f>
        <v/>
      </c>
      <c r="I716" s="22">
        <f>IF(AND(G716&lt;&gt;"",G716=Dashboard!$C$4,N(D716)&gt;0),D716+ROW()/10000000,"")</f>
        <v/>
      </c>
    </row>
    <row r="717">
      <c r="A717" s="56" t="n"/>
      <c r="B717" s="54" t="n"/>
      <c r="C717" s="54" t="n"/>
      <c r="D717" s="55" t="n"/>
      <c r="E717" s="54" t="n"/>
      <c r="F717" s="54" t="n"/>
      <c r="G717" s="21">
        <f>IF(A717="","",DATE(YEAR(A717),MONTH(A717),1))</f>
        <v/>
      </c>
      <c r="H717" s="11">
        <f>IF(AND(A717="",D717=""),"",IF(A717="","Add a date",IF(C717="","Pick a category",IF(COUNTIF(Categories!$A$6:$A$30,C717)=0,"Not in Categories",IF(D717="","Add the amount","OK")))))</f>
        <v/>
      </c>
      <c r="I717" s="22">
        <f>IF(AND(G717&lt;&gt;"",G717=Dashboard!$C$4,N(D717)&gt;0),D717+ROW()/10000000,"")</f>
        <v/>
      </c>
    </row>
    <row r="718">
      <c r="A718" s="56" t="n"/>
      <c r="B718" s="54" t="n"/>
      <c r="C718" s="54" t="n"/>
      <c r="D718" s="55" t="n"/>
      <c r="E718" s="54" t="n"/>
      <c r="F718" s="54" t="n"/>
      <c r="G718" s="21">
        <f>IF(A718="","",DATE(YEAR(A718),MONTH(A718),1))</f>
        <v/>
      </c>
      <c r="H718" s="11">
        <f>IF(AND(A718="",D718=""),"",IF(A718="","Add a date",IF(C718="","Pick a category",IF(COUNTIF(Categories!$A$6:$A$30,C718)=0,"Not in Categories",IF(D718="","Add the amount","OK")))))</f>
        <v/>
      </c>
      <c r="I718" s="22">
        <f>IF(AND(G718&lt;&gt;"",G718=Dashboard!$C$4,N(D718)&gt;0),D718+ROW()/10000000,"")</f>
        <v/>
      </c>
    </row>
    <row r="719">
      <c r="A719" s="56" t="n"/>
      <c r="B719" s="54" t="n"/>
      <c r="C719" s="54" t="n"/>
      <c r="D719" s="55" t="n"/>
      <c r="E719" s="54" t="n"/>
      <c r="F719" s="54" t="n"/>
      <c r="G719" s="21">
        <f>IF(A719="","",DATE(YEAR(A719),MONTH(A719),1))</f>
        <v/>
      </c>
      <c r="H719" s="11">
        <f>IF(AND(A719="",D719=""),"",IF(A719="","Add a date",IF(C719="","Pick a category",IF(COUNTIF(Categories!$A$6:$A$30,C719)=0,"Not in Categories",IF(D719="","Add the amount","OK")))))</f>
        <v/>
      </c>
      <c r="I719" s="22">
        <f>IF(AND(G719&lt;&gt;"",G719=Dashboard!$C$4,N(D719)&gt;0),D719+ROW()/10000000,"")</f>
        <v/>
      </c>
    </row>
    <row r="720">
      <c r="A720" s="56" t="n"/>
      <c r="B720" s="54" t="n"/>
      <c r="C720" s="54" t="n"/>
      <c r="D720" s="55" t="n"/>
      <c r="E720" s="54" t="n"/>
      <c r="F720" s="54" t="n"/>
      <c r="G720" s="21">
        <f>IF(A720="","",DATE(YEAR(A720),MONTH(A720),1))</f>
        <v/>
      </c>
      <c r="H720" s="11">
        <f>IF(AND(A720="",D720=""),"",IF(A720="","Add a date",IF(C720="","Pick a category",IF(COUNTIF(Categories!$A$6:$A$30,C720)=0,"Not in Categories",IF(D720="","Add the amount","OK")))))</f>
        <v/>
      </c>
      <c r="I720" s="22">
        <f>IF(AND(G720&lt;&gt;"",G720=Dashboard!$C$4,N(D720)&gt;0),D720+ROW()/10000000,"")</f>
        <v/>
      </c>
    </row>
    <row r="721">
      <c r="A721" s="56" t="n"/>
      <c r="B721" s="54" t="n"/>
      <c r="C721" s="54" t="n"/>
      <c r="D721" s="55" t="n"/>
      <c r="E721" s="54" t="n"/>
      <c r="F721" s="54" t="n"/>
      <c r="G721" s="21">
        <f>IF(A721="","",DATE(YEAR(A721),MONTH(A721),1))</f>
        <v/>
      </c>
      <c r="H721" s="11">
        <f>IF(AND(A721="",D721=""),"",IF(A721="","Add a date",IF(C721="","Pick a category",IF(COUNTIF(Categories!$A$6:$A$30,C721)=0,"Not in Categories",IF(D721="","Add the amount","OK")))))</f>
        <v/>
      </c>
      <c r="I721" s="22">
        <f>IF(AND(G721&lt;&gt;"",G721=Dashboard!$C$4,N(D721)&gt;0),D721+ROW()/10000000,"")</f>
        <v/>
      </c>
    </row>
    <row r="722">
      <c r="A722" s="56" t="n"/>
      <c r="B722" s="54" t="n"/>
      <c r="C722" s="54" t="n"/>
      <c r="D722" s="55" t="n"/>
      <c r="E722" s="54" t="n"/>
      <c r="F722" s="54" t="n"/>
      <c r="G722" s="21">
        <f>IF(A722="","",DATE(YEAR(A722),MONTH(A722),1))</f>
        <v/>
      </c>
      <c r="H722" s="11">
        <f>IF(AND(A722="",D722=""),"",IF(A722="","Add a date",IF(C722="","Pick a category",IF(COUNTIF(Categories!$A$6:$A$30,C722)=0,"Not in Categories",IF(D722="","Add the amount","OK")))))</f>
        <v/>
      </c>
      <c r="I722" s="22">
        <f>IF(AND(G722&lt;&gt;"",G722=Dashboard!$C$4,N(D722)&gt;0),D722+ROW()/10000000,"")</f>
        <v/>
      </c>
    </row>
    <row r="723">
      <c r="A723" s="56" t="n"/>
      <c r="B723" s="54" t="n"/>
      <c r="C723" s="54" t="n"/>
      <c r="D723" s="55" t="n"/>
      <c r="E723" s="54" t="n"/>
      <c r="F723" s="54" t="n"/>
      <c r="G723" s="21">
        <f>IF(A723="","",DATE(YEAR(A723),MONTH(A723),1))</f>
        <v/>
      </c>
      <c r="H723" s="11">
        <f>IF(AND(A723="",D723=""),"",IF(A723="","Add a date",IF(C723="","Pick a category",IF(COUNTIF(Categories!$A$6:$A$30,C723)=0,"Not in Categories",IF(D723="","Add the amount","OK")))))</f>
        <v/>
      </c>
      <c r="I723" s="22">
        <f>IF(AND(G723&lt;&gt;"",G723=Dashboard!$C$4,N(D723)&gt;0),D723+ROW()/10000000,"")</f>
        <v/>
      </c>
    </row>
    <row r="724">
      <c r="A724" s="56" t="n"/>
      <c r="B724" s="54" t="n"/>
      <c r="C724" s="54" t="n"/>
      <c r="D724" s="55" t="n"/>
      <c r="E724" s="54" t="n"/>
      <c r="F724" s="54" t="n"/>
      <c r="G724" s="21">
        <f>IF(A724="","",DATE(YEAR(A724),MONTH(A724),1))</f>
        <v/>
      </c>
      <c r="H724" s="11">
        <f>IF(AND(A724="",D724=""),"",IF(A724="","Add a date",IF(C724="","Pick a category",IF(COUNTIF(Categories!$A$6:$A$30,C724)=0,"Not in Categories",IF(D724="","Add the amount","OK")))))</f>
        <v/>
      </c>
      <c r="I724" s="22">
        <f>IF(AND(G724&lt;&gt;"",G724=Dashboard!$C$4,N(D724)&gt;0),D724+ROW()/10000000,"")</f>
        <v/>
      </c>
    </row>
    <row r="725">
      <c r="A725" s="56" t="n"/>
      <c r="B725" s="54" t="n"/>
      <c r="C725" s="54" t="n"/>
      <c r="D725" s="55" t="n"/>
      <c r="E725" s="54" t="n"/>
      <c r="F725" s="54" t="n"/>
      <c r="G725" s="21">
        <f>IF(A725="","",DATE(YEAR(A725),MONTH(A725),1))</f>
        <v/>
      </c>
      <c r="H725" s="11">
        <f>IF(AND(A725="",D725=""),"",IF(A725="","Add a date",IF(C725="","Pick a category",IF(COUNTIF(Categories!$A$6:$A$30,C725)=0,"Not in Categories",IF(D725="","Add the amount","OK")))))</f>
        <v/>
      </c>
      <c r="I725" s="22">
        <f>IF(AND(G725&lt;&gt;"",G725=Dashboard!$C$4,N(D725)&gt;0),D725+ROW()/10000000,"")</f>
        <v/>
      </c>
    </row>
    <row r="726">
      <c r="A726" s="56" t="n"/>
      <c r="B726" s="54" t="n"/>
      <c r="C726" s="54" t="n"/>
      <c r="D726" s="55" t="n"/>
      <c r="E726" s="54" t="n"/>
      <c r="F726" s="54" t="n"/>
      <c r="G726" s="21">
        <f>IF(A726="","",DATE(YEAR(A726),MONTH(A726),1))</f>
        <v/>
      </c>
      <c r="H726" s="11">
        <f>IF(AND(A726="",D726=""),"",IF(A726="","Add a date",IF(C726="","Pick a category",IF(COUNTIF(Categories!$A$6:$A$30,C726)=0,"Not in Categories",IF(D726="","Add the amount","OK")))))</f>
        <v/>
      </c>
      <c r="I726" s="22">
        <f>IF(AND(G726&lt;&gt;"",G726=Dashboard!$C$4,N(D726)&gt;0),D726+ROW()/10000000,"")</f>
        <v/>
      </c>
    </row>
    <row r="727">
      <c r="A727" s="56" t="n"/>
      <c r="B727" s="54" t="n"/>
      <c r="C727" s="54" t="n"/>
      <c r="D727" s="55" t="n"/>
      <c r="E727" s="54" t="n"/>
      <c r="F727" s="54" t="n"/>
      <c r="G727" s="21">
        <f>IF(A727="","",DATE(YEAR(A727),MONTH(A727),1))</f>
        <v/>
      </c>
      <c r="H727" s="11">
        <f>IF(AND(A727="",D727=""),"",IF(A727="","Add a date",IF(C727="","Pick a category",IF(COUNTIF(Categories!$A$6:$A$30,C727)=0,"Not in Categories",IF(D727="","Add the amount","OK")))))</f>
        <v/>
      </c>
      <c r="I727" s="22">
        <f>IF(AND(G727&lt;&gt;"",G727=Dashboard!$C$4,N(D727)&gt;0),D727+ROW()/10000000,"")</f>
        <v/>
      </c>
    </row>
    <row r="728">
      <c r="A728" s="56" t="n"/>
      <c r="B728" s="54" t="n"/>
      <c r="C728" s="54" t="n"/>
      <c r="D728" s="55" t="n"/>
      <c r="E728" s="54" t="n"/>
      <c r="F728" s="54" t="n"/>
      <c r="G728" s="21">
        <f>IF(A728="","",DATE(YEAR(A728),MONTH(A728),1))</f>
        <v/>
      </c>
      <c r="H728" s="11">
        <f>IF(AND(A728="",D728=""),"",IF(A728="","Add a date",IF(C728="","Pick a category",IF(COUNTIF(Categories!$A$6:$A$30,C728)=0,"Not in Categories",IF(D728="","Add the amount","OK")))))</f>
        <v/>
      </c>
      <c r="I728" s="22">
        <f>IF(AND(G728&lt;&gt;"",G728=Dashboard!$C$4,N(D728)&gt;0),D728+ROW()/10000000,"")</f>
        <v/>
      </c>
    </row>
    <row r="729">
      <c r="A729" s="56" t="n"/>
      <c r="B729" s="54" t="n"/>
      <c r="C729" s="54" t="n"/>
      <c r="D729" s="55" t="n"/>
      <c r="E729" s="54" t="n"/>
      <c r="F729" s="54" t="n"/>
      <c r="G729" s="21">
        <f>IF(A729="","",DATE(YEAR(A729),MONTH(A729),1))</f>
        <v/>
      </c>
      <c r="H729" s="11">
        <f>IF(AND(A729="",D729=""),"",IF(A729="","Add a date",IF(C729="","Pick a category",IF(COUNTIF(Categories!$A$6:$A$30,C729)=0,"Not in Categories",IF(D729="","Add the amount","OK")))))</f>
        <v/>
      </c>
      <c r="I729" s="22">
        <f>IF(AND(G729&lt;&gt;"",G729=Dashboard!$C$4,N(D729)&gt;0),D729+ROW()/10000000,"")</f>
        <v/>
      </c>
    </row>
    <row r="730">
      <c r="A730" s="56" t="n"/>
      <c r="B730" s="54" t="n"/>
      <c r="C730" s="54" t="n"/>
      <c r="D730" s="55" t="n"/>
      <c r="E730" s="54" t="n"/>
      <c r="F730" s="54" t="n"/>
      <c r="G730" s="21">
        <f>IF(A730="","",DATE(YEAR(A730),MONTH(A730),1))</f>
        <v/>
      </c>
      <c r="H730" s="11">
        <f>IF(AND(A730="",D730=""),"",IF(A730="","Add a date",IF(C730="","Pick a category",IF(COUNTIF(Categories!$A$6:$A$30,C730)=0,"Not in Categories",IF(D730="","Add the amount","OK")))))</f>
        <v/>
      </c>
      <c r="I730" s="22">
        <f>IF(AND(G730&lt;&gt;"",G730=Dashboard!$C$4,N(D730)&gt;0),D730+ROW()/10000000,"")</f>
        <v/>
      </c>
    </row>
    <row r="731">
      <c r="A731" s="56" t="n"/>
      <c r="B731" s="54" t="n"/>
      <c r="C731" s="54" t="n"/>
      <c r="D731" s="55" t="n"/>
      <c r="E731" s="54" t="n"/>
      <c r="F731" s="54" t="n"/>
      <c r="G731" s="21">
        <f>IF(A731="","",DATE(YEAR(A731),MONTH(A731),1))</f>
        <v/>
      </c>
      <c r="H731" s="11">
        <f>IF(AND(A731="",D731=""),"",IF(A731="","Add a date",IF(C731="","Pick a category",IF(COUNTIF(Categories!$A$6:$A$30,C731)=0,"Not in Categories",IF(D731="","Add the amount","OK")))))</f>
        <v/>
      </c>
      <c r="I731" s="22">
        <f>IF(AND(G731&lt;&gt;"",G731=Dashboard!$C$4,N(D731)&gt;0),D731+ROW()/10000000,"")</f>
        <v/>
      </c>
    </row>
    <row r="732">
      <c r="A732" s="56" t="n"/>
      <c r="B732" s="54" t="n"/>
      <c r="C732" s="54" t="n"/>
      <c r="D732" s="55" t="n"/>
      <c r="E732" s="54" t="n"/>
      <c r="F732" s="54" t="n"/>
      <c r="G732" s="21">
        <f>IF(A732="","",DATE(YEAR(A732),MONTH(A732),1))</f>
        <v/>
      </c>
      <c r="H732" s="11">
        <f>IF(AND(A732="",D732=""),"",IF(A732="","Add a date",IF(C732="","Pick a category",IF(COUNTIF(Categories!$A$6:$A$30,C732)=0,"Not in Categories",IF(D732="","Add the amount","OK")))))</f>
        <v/>
      </c>
      <c r="I732" s="22">
        <f>IF(AND(G732&lt;&gt;"",G732=Dashboard!$C$4,N(D732)&gt;0),D732+ROW()/10000000,"")</f>
        <v/>
      </c>
    </row>
    <row r="733">
      <c r="A733" s="56" t="n"/>
      <c r="B733" s="54" t="n"/>
      <c r="C733" s="54" t="n"/>
      <c r="D733" s="55" t="n"/>
      <c r="E733" s="54" t="n"/>
      <c r="F733" s="54" t="n"/>
      <c r="G733" s="21">
        <f>IF(A733="","",DATE(YEAR(A733),MONTH(A733),1))</f>
        <v/>
      </c>
      <c r="H733" s="11">
        <f>IF(AND(A733="",D733=""),"",IF(A733="","Add a date",IF(C733="","Pick a category",IF(COUNTIF(Categories!$A$6:$A$30,C733)=0,"Not in Categories",IF(D733="","Add the amount","OK")))))</f>
        <v/>
      </c>
      <c r="I733" s="22">
        <f>IF(AND(G733&lt;&gt;"",G733=Dashboard!$C$4,N(D733)&gt;0),D733+ROW()/10000000,"")</f>
        <v/>
      </c>
    </row>
    <row r="734">
      <c r="A734" s="56" t="n"/>
      <c r="B734" s="54" t="n"/>
      <c r="C734" s="54" t="n"/>
      <c r="D734" s="55" t="n"/>
      <c r="E734" s="54" t="n"/>
      <c r="F734" s="54" t="n"/>
      <c r="G734" s="21">
        <f>IF(A734="","",DATE(YEAR(A734),MONTH(A734),1))</f>
        <v/>
      </c>
      <c r="H734" s="11">
        <f>IF(AND(A734="",D734=""),"",IF(A734="","Add a date",IF(C734="","Pick a category",IF(COUNTIF(Categories!$A$6:$A$30,C734)=0,"Not in Categories",IF(D734="","Add the amount","OK")))))</f>
        <v/>
      </c>
      <c r="I734" s="22">
        <f>IF(AND(G734&lt;&gt;"",G734=Dashboard!$C$4,N(D734)&gt;0),D734+ROW()/10000000,"")</f>
        <v/>
      </c>
    </row>
    <row r="735">
      <c r="A735" s="56" t="n"/>
      <c r="B735" s="54" t="n"/>
      <c r="C735" s="54" t="n"/>
      <c r="D735" s="55" t="n"/>
      <c r="E735" s="54" t="n"/>
      <c r="F735" s="54" t="n"/>
      <c r="G735" s="21">
        <f>IF(A735="","",DATE(YEAR(A735),MONTH(A735),1))</f>
        <v/>
      </c>
      <c r="H735" s="11">
        <f>IF(AND(A735="",D735=""),"",IF(A735="","Add a date",IF(C735="","Pick a category",IF(COUNTIF(Categories!$A$6:$A$30,C735)=0,"Not in Categories",IF(D735="","Add the amount","OK")))))</f>
        <v/>
      </c>
      <c r="I735" s="22">
        <f>IF(AND(G735&lt;&gt;"",G735=Dashboard!$C$4,N(D735)&gt;0),D735+ROW()/10000000,"")</f>
        <v/>
      </c>
    </row>
    <row r="736">
      <c r="A736" s="56" t="n"/>
      <c r="B736" s="54" t="n"/>
      <c r="C736" s="54" t="n"/>
      <c r="D736" s="55" t="n"/>
      <c r="E736" s="54" t="n"/>
      <c r="F736" s="54" t="n"/>
      <c r="G736" s="21">
        <f>IF(A736="","",DATE(YEAR(A736),MONTH(A736),1))</f>
        <v/>
      </c>
      <c r="H736" s="11">
        <f>IF(AND(A736="",D736=""),"",IF(A736="","Add a date",IF(C736="","Pick a category",IF(COUNTIF(Categories!$A$6:$A$30,C736)=0,"Not in Categories",IF(D736="","Add the amount","OK")))))</f>
        <v/>
      </c>
      <c r="I736" s="22">
        <f>IF(AND(G736&lt;&gt;"",G736=Dashboard!$C$4,N(D736)&gt;0),D736+ROW()/10000000,"")</f>
        <v/>
      </c>
    </row>
    <row r="737">
      <c r="A737" s="56" t="n"/>
      <c r="B737" s="54" t="n"/>
      <c r="C737" s="54" t="n"/>
      <c r="D737" s="55" t="n"/>
      <c r="E737" s="54" t="n"/>
      <c r="F737" s="54" t="n"/>
      <c r="G737" s="21">
        <f>IF(A737="","",DATE(YEAR(A737),MONTH(A737),1))</f>
        <v/>
      </c>
      <c r="H737" s="11">
        <f>IF(AND(A737="",D737=""),"",IF(A737="","Add a date",IF(C737="","Pick a category",IF(COUNTIF(Categories!$A$6:$A$30,C737)=0,"Not in Categories",IF(D737="","Add the amount","OK")))))</f>
        <v/>
      </c>
      <c r="I737" s="22">
        <f>IF(AND(G737&lt;&gt;"",G737=Dashboard!$C$4,N(D737)&gt;0),D737+ROW()/10000000,"")</f>
        <v/>
      </c>
    </row>
    <row r="738">
      <c r="A738" s="56" t="n"/>
      <c r="B738" s="54" t="n"/>
      <c r="C738" s="54" t="n"/>
      <c r="D738" s="55" t="n"/>
      <c r="E738" s="54" t="n"/>
      <c r="F738" s="54" t="n"/>
      <c r="G738" s="21">
        <f>IF(A738="","",DATE(YEAR(A738),MONTH(A738),1))</f>
        <v/>
      </c>
      <c r="H738" s="11">
        <f>IF(AND(A738="",D738=""),"",IF(A738="","Add a date",IF(C738="","Pick a category",IF(COUNTIF(Categories!$A$6:$A$30,C738)=0,"Not in Categories",IF(D738="","Add the amount","OK")))))</f>
        <v/>
      </c>
      <c r="I738" s="22">
        <f>IF(AND(G738&lt;&gt;"",G738=Dashboard!$C$4,N(D738)&gt;0),D738+ROW()/10000000,"")</f>
        <v/>
      </c>
    </row>
    <row r="739">
      <c r="A739" s="56" t="n"/>
      <c r="B739" s="54" t="n"/>
      <c r="C739" s="54" t="n"/>
      <c r="D739" s="55" t="n"/>
      <c r="E739" s="54" t="n"/>
      <c r="F739" s="54" t="n"/>
      <c r="G739" s="21">
        <f>IF(A739="","",DATE(YEAR(A739),MONTH(A739),1))</f>
        <v/>
      </c>
      <c r="H739" s="11">
        <f>IF(AND(A739="",D739=""),"",IF(A739="","Add a date",IF(C739="","Pick a category",IF(COUNTIF(Categories!$A$6:$A$30,C739)=0,"Not in Categories",IF(D739="","Add the amount","OK")))))</f>
        <v/>
      </c>
      <c r="I739" s="22">
        <f>IF(AND(G739&lt;&gt;"",G739=Dashboard!$C$4,N(D739)&gt;0),D739+ROW()/10000000,"")</f>
        <v/>
      </c>
    </row>
    <row r="740">
      <c r="A740" s="56" t="n"/>
      <c r="B740" s="54" t="n"/>
      <c r="C740" s="54" t="n"/>
      <c r="D740" s="55" t="n"/>
      <c r="E740" s="54" t="n"/>
      <c r="F740" s="54" t="n"/>
      <c r="G740" s="21">
        <f>IF(A740="","",DATE(YEAR(A740),MONTH(A740),1))</f>
        <v/>
      </c>
      <c r="H740" s="11">
        <f>IF(AND(A740="",D740=""),"",IF(A740="","Add a date",IF(C740="","Pick a category",IF(COUNTIF(Categories!$A$6:$A$30,C740)=0,"Not in Categories",IF(D740="","Add the amount","OK")))))</f>
        <v/>
      </c>
      <c r="I740" s="22">
        <f>IF(AND(G740&lt;&gt;"",G740=Dashboard!$C$4,N(D740)&gt;0),D740+ROW()/10000000,"")</f>
        <v/>
      </c>
    </row>
    <row r="741">
      <c r="A741" s="56" t="n"/>
      <c r="B741" s="54" t="n"/>
      <c r="C741" s="54" t="n"/>
      <c r="D741" s="55" t="n"/>
      <c r="E741" s="54" t="n"/>
      <c r="F741" s="54" t="n"/>
      <c r="G741" s="21">
        <f>IF(A741="","",DATE(YEAR(A741),MONTH(A741),1))</f>
        <v/>
      </c>
      <c r="H741" s="11">
        <f>IF(AND(A741="",D741=""),"",IF(A741="","Add a date",IF(C741="","Pick a category",IF(COUNTIF(Categories!$A$6:$A$30,C741)=0,"Not in Categories",IF(D741="","Add the amount","OK")))))</f>
        <v/>
      </c>
      <c r="I741" s="22">
        <f>IF(AND(G741&lt;&gt;"",G741=Dashboard!$C$4,N(D741)&gt;0),D741+ROW()/10000000,"")</f>
        <v/>
      </c>
    </row>
    <row r="742">
      <c r="A742" s="56" t="n"/>
      <c r="B742" s="54" t="n"/>
      <c r="C742" s="54" t="n"/>
      <c r="D742" s="55" t="n"/>
      <c r="E742" s="54" t="n"/>
      <c r="F742" s="54" t="n"/>
      <c r="G742" s="21">
        <f>IF(A742="","",DATE(YEAR(A742),MONTH(A742),1))</f>
        <v/>
      </c>
      <c r="H742" s="11">
        <f>IF(AND(A742="",D742=""),"",IF(A742="","Add a date",IF(C742="","Pick a category",IF(COUNTIF(Categories!$A$6:$A$30,C742)=0,"Not in Categories",IF(D742="","Add the amount","OK")))))</f>
        <v/>
      </c>
      <c r="I742" s="22">
        <f>IF(AND(G742&lt;&gt;"",G742=Dashboard!$C$4,N(D742)&gt;0),D742+ROW()/10000000,"")</f>
        <v/>
      </c>
    </row>
    <row r="743">
      <c r="A743" s="56" t="n"/>
      <c r="B743" s="54" t="n"/>
      <c r="C743" s="54" t="n"/>
      <c r="D743" s="55" t="n"/>
      <c r="E743" s="54" t="n"/>
      <c r="F743" s="54" t="n"/>
      <c r="G743" s="21">
        <f>IF(A743="","",DATE(YEAR(A743),MONTH(A743),1))</f>
        <v/>
      </c>
      <c r="H743" s="11">
        <f>IF(AND(A743="",D743=""),"",IF(A743="","Add a date",IF(C743="","Pick a category",IF(COUNTIF(Categories!$A$6:$A$30,C743)=0,"Not in Categories",IF(D743="","Add the amount","OK")))))</f>
        <v/>
      </c>
      <c r="I743" s="22">
        <f>IF(AND(G743&lt;&gt;"",G743=Dashboard!$C$4,N(D743)&gt;0),D743+ROW()/10000000,"")</f>
        <v/>
      </c>
    </row>
    <row r="744">
      <c r="A744" s="56" t="n"/>
      <c r="B744" s="54" t="n"/>
      <c r="C744" s="54" t="n"/>
      <c r="D744" s="55" t="n"/>
      <c r="E744" s="54" t="n"/>
      <c r="F744" s="54" t="n"/>
      <c r="G744" s="21">
        <f>IF(A744="","",DATE(YEAR(A744),MONTH(A744),1))</f>
        <v/>
      </c>
      <c r="H744" s="11">
        <f>IF(AND(A744="",D744=""),"",IF(A744="","Add a date",IF(C744="","Pick a category",IF(COUNTIF(Categories!$A$6:$A$30,C744)=0,"Not in Categories",IF(D744="","Add the amount","OK")))))</f>
        <v/>
      </c>
      <c r="I744" s="22">
        <f>IF(AND(G744&lt;&gt;"",G744=Dashboard!$C$4,N(D744)&gt;0),D744+ROW()/10000000,"")</f>
        <v/>
      </c>
    </row>
    <row r="745">
      <c r="A745" s="56" t="n"/>
      <c r="B745" s="54" t="n"/>
      <c r="C745" s="54" t="n"/>
      <c r="D745" s="55" t="n"/>
      <c r="E745" s="54" t="n"/>
      <c r="F745" s="54" t="n"/>
      <c r="G745" s="21">
        <f>IF(A745="","",DATE(YEAR(A745),MONTH(A745),1))</f>
        <v/>
      </c>
      <c r="H745" s="11">
        <f>IF(AND(A745="",D745=""),"",IF(A745="","Add a date",IF(C745="","Pick a category",IF(COUNTIF(Categories!$A$6:$A$30,C745)=0,"Not in Categories",IF(D745="","Add the amount","OK")))))</f>
        <v/>
      </c>
      <c r="I745" s="22">
        <f>IF(AND(G745&lt;&gt;"",G745=Dashboard!$C$4,N(D745)&gt;0),D745+ROW()/10000000,"")</f>
        <v/>
      </c>
    </row>
    <row r="746">
      <c r="A746" s="56" t="n"/>
      <c r="B746" s="54" t="n"/>
      <c r="C746" s="54" t="n"/>
      <c r="D746" s="55" t="n"/>
      <c r="E746" s="54" t="n"/>
      <c r="F746" s="54" t="n"/>
      <c r="G746" s="21">
        <f>IF(A746="","",DATE(YEAR(A746),MONTH(A746),1))</f>
        <v/>
      </c>
      <c r="H746" s="11">
        <f>IF(AND(A746="",D746=""),"",IF(A746="","Add a date",IF(C746="","Pick a category",IF(COUNTIF(Categories!$A$6:$A$30,C746)=0,"Not in Categories",IF(D746="","Add the amount","OK")))))</f>
        <v/>
      </c>
      <c r="I746" s="22">
        <f>IF(AND(G746&lt;&gt;"",G746=Dashboard!$C$4,N(D746)&gt;0),D746+ROW()/10000000,"")</f>
        <v/>
      </c>
    </row>
    <row r="747">
      <c r="A747" s="56" t="n"/>
      <c r="B747" s="54" t="n"/>
      <c r="C747" s="54" t="n"/>
      <c r="D747" s="55" t="n"/>
      <c r="E747" s="54" t="n"/>
      <c r="F747" s="54" t="n"/>
      <c r="G747" s="21">
        <f>IF(A747="","",DATE(YEAR(A747),MONTH(A747),1))</f>
        <v/>
      </c>
      <c r="H747" s="11">
        <f>IF(AND(A747="",D747=""),"",IF(A747="","Add a date",IF(C747="","Pick a category",IF(COUNTIF(Categories!$A$6:$A$30,C747)=0,"Not in Categories",IF(D747="","Add the amount","OK")))))</f>
        <v/>
      </c>
      <c r="I747" s="22">
        <f>IF(AND(G747&lt;&gt;"",G747=Dashboard!$C$4,N(D747)&gt;0),D747+ROW()/10000000,"")</f>
        <v/>
      </c>
    </row>
    <row r="748">
      <c r="A748" s="56" t="n"/>
      <c r="B748" s="54" t="n"/>
      <c r="C748" s="54" t="n"/>
      <c r="D748" s="55" t="n"/>
      <c r="E748" s="54" t="n"/>
      <c r="F748" s="54" t="n"/>
      <c r="G748" s="21">
        <f>IF(A748="","",DATE(YEAR(A748),MONTH(A748),1))</f>
        <v/>
      </c>
      <c r="H748" s="11">
        <f>IF(AND(A748="",D748=""),"",IF(A748="","Add a date",IF(C748="","Pick a category",IF(COUNTIF(Categories!$A$6:$A$30,C748)=0,"Not in Categories",IF(D748="","Add the amount","OK")))))</f>
        <v/>
      </c>
      <c r="I748" s="22">
        <f>IF(AND(G748&lt;&gt;"",G748=Dashboard!$C$4,N(D748)&gt;0),D748+ROW()/10000000,"")</f>
        <v/>
      </c>
    </row>
    <row r="749">
      <c r="A749" s="56" t="n"/>
      <c r="B749" s="54" t="n"/>
      <c r="C749" s="54" t="n"/>
      <c r="D749" s="55" t="n"/>
      <c r="E749" s="54" t="n"/>
      <c r="F749" s="54" t="n"/>
      <c r="G749" s="21">
        <f>IF(A749="","",DATE(YEAR(A749),MONTH(A749),1))</f>
        <v/>
      </c>
      <c r="H749" s="11">
        <f>IF(AND(A749="",D749=""),"",IF(A749="","Add a date",IF(C749="","Pick a category",IF(COUNTIF(Categories!$A$6:$A$30,C749)=0,"Not in Categories",IF(D749="","Add the amount","OK")))))</f>
        <v/>
      </c>
      <c r="I749" s="22">
        <f>IF(AND(G749&lt;&gt;"",G749=Dashboard!$C$4,N(D749)&gt;0),D749+ROW()/10000000,"")</f>
        <v/>
      </c>
    </row>
    <row r="750">
      <c r="A750" s="56" t="n"/>
      <c r="B750" s="54" t="n"/>
      <c r="C750" s="54" t="n"/>
      <c r="D750" s="55" t="n"/>
      <c r="E750" s="54" t="n"/>
      <c r="F750" s="54" t="n"/>
      <c r="G750" s="21">
        <f>IF(A750="","",DATE(YEAR(A750),MONTH(A750),1))</f>
        <v/>
      </c>
      <c r="H750" s="11">
        <f>IF(AND(A750="",D750=""),"",IF(A750="","Add a date",IF(C750="","Pick a category",IF(COUNTIF(Categories!$A$6:$A$30,C750)=0,"Not in Categories",IF(D750="","Add the amount","OK")))))</f>
        <v/>
      </c>
      <c r="I750" s="22">
        <f>IF(AND(G750&lt;&gt;"",G750=Dashboard!$C$4,N(D750)&gt;0),D750+ROW()/10000000,"")</f>
        <v/>
      </c>
    </row>
    <row r="751">
      <c r="A751" s="56" t="n"/>
      <c r="B751" s="54" t="n"/>
      <c r="C751" s="54" t="n"/>
      <c r="D751" s="55" t="n"/>
      <c r="E751" s="54" t="n"/>
      <c r="F751" s="54" t="n"/>
      <c r="G751" s="21">
        <f>IF(A751="","",DATE(YEAR(A751),MONTH(A751),1))</f>
        <v/>
      </c>
      <c r="H751" s="11">
        <f>IF(AND(A751="",D751=""),"",IF(A751="","Add a date",IF(C751="","Pick a category",IF(COUNTIF(Categories!$A$6:$A$30,C751)=0,"Not in Categories",IF(D751="","Add the amount","OK")))))</f>
        <v/>
      </c>
      <c r="I751" s="22">
        <f>IF(AND(G751&lt;&gt;"",G751=Dashboard!$C$4,N(D751)&gt;0),D751+ROW()/10000000,"")</f>
        <v/>
      </c>
    </row>
    <row r="752">
      <c r="A752" s="56" t="n"/>
      <c r="B752" s="54" t="n"/>
      <c r="C752" s="54" t="n"/>
      <c r="D752" s="55" t="n"/>
      <c r="E752" s="54" t="n"/>
      <c r="F752" s="54" t="n"/>
      <c r="G752" s="21">
        <f>IF(A752="","",DATE(YEAR(A752),MONTH(A752),1))</f>
        <v/>
      </c>
      <c r="H752" s="11">
        <f>IF(AND(A752="",D752=""),"",IF(A752="","Add a date",IF(C752="","Pick a category",IF(COUNTIF(Categories!$A$6:$A$30,C752)=0,"Not in Categories",IF(D752="","Add the amount","OK")))))</f>
        <v/>
      </c>
      <c r="I752" s="22">
        <f>IF(AND(G752&lt;&gt;"",G752=Dashboard!$C$4,N(D752)&gt;0),D752+ROW()/10000000,"")</f>
        <v/>
      </c>
    </row>
    <row r="753">
      <c r="A753" s="56" t="n"/>
      <c r="B753" s="54" t="n"/>
      <c r="C753" s="54" t="n"/>
      <c r="D753" s="55" t="n"/>
      <c r="E753" s="54" t="n"/>
      <c r="F753" s="54" t="n"/>
      <c r="G753" s="21">
        <f>IF(A753="","",DATE(YEAR(A753),MONTH(A753),1))</f>
        <v/>
      </c>
      <c r="H753" s="11">
        <f>IF(AND(A753="",D753=""),"",IF(A753="","Add a date",IF(C753="","Pick a category",IF(COUNTIF(Categories!$A$6:$A$30,C753)=0,"Not in Categories",IF(D753="","Add the amount","OK")))))</f>
        <v/>
      </c>
      <c r="I753" s="22">
        <f>IF(AND(G753&lt;&gt;"",G753=Dashboard!$C$4,N(D753)&gt;0),D753+ROW()/10000000,"")</f>
        <v/>
      </c>
    </row>
    <row r="754">
      <c r="A754" s="56" t="n"/>
      <c r="B754" s="54" t="n"/>
      <c r="C754" s="54" t="n"/>
      <c r="D754" s="55" t="n"/>
      <c r="E754" s="54" t="n"/>
      <c r="F754" s="54" t="n"/>
      <c r="G754" s="21">
        <f>IF(A754="","",DATE(YEAR(A754),MONTH(A754),1))</f>
        <v/>
      </c>
      <c r="H754" s="11">
        <f>IF(AND(A754="",D754=""),"",IF(A754="","Add a date",IF(C754="","Pick a category",IF(COUNTIF(Categories!$A$6:$A$30,C754)=0,"Not in Categories",IF(D754="","Add the amount","OK")))))</f>
        <v/>
      </c>
      <c r="I754" s="22">
        <f>IF(AND(G754&lt;&gt;"",G754=Dashboard!$C$4,N(D754)&gt;0),D754+ROW()/10000000,"")</f>
        <v/>
      </c>
    </row>
    <row r="755">
      <c r="A755" s="56" t="n"/>
      <c r="B755" s="54" t="n"/>
      <c r="C755" s="54" t="n"/>
      <c r="D755" s="55" t="n"/>
      <c r="E755" s="54" t="n"/>
      <c r="F755" s="54" t="n"/>
      <c r="G755" s="21">
        <f>IF(A755="","",DATE(YEAR(A755),MONTH(A755),1))</f>
        <v/>
      </c>
      <c r="H755" s="11">
        <f>IF(AND(A755="",D755=""),"",IF(A755="","Add a date",IF(C755="","Pick a category",IF(COUNTIF(Categories!$A$6:$A$30,C755)=0,"Not in Categories",IF(D755="","Add the amount","OK")))))</f>
        <v/>
      </c>
      <c r="I755" s="22">
        <f>IF(AND(G755&lt;&gt;"",G755=Dashboard!$C$4,N(D755)&gt;0),D755+ROW()/10000000,"")</f>
        <v/>
      </c>
    </row>
    <row r="756">
      <c r="A756" s="56" t="n"/>
      <c r="B756" s="54" t="n"/>
      <c r="C756" s="54" t="n"/>
      <c r="D756" s="55" t="n"/>
      <c r="E756" s="54" t="n"/>
      <c r="F756" s="54" t="n"/>
      <c r="G756" s="21">
        <f>IF(A756="","",DATE(YEAR(A756),MONTH(A756),1))</f>
        <v/>
      </c>
      <c r="H756" s="11">
        <f>IF(AND(A756="",D756=""),"",IF(A756="","Add a date",IF(C756="","Pick a category",IF(COUNTIF(Categories!$A$6:$A$30,C756)=0,"Not in Categories",IF(D756="","Add the amount","OK")))))</f>
        <v/>
      </c>
      <c r="I756" s="22">
        <f>IF(AND(G756&lt;&gt;"",G756=Dashboard!$C$4,N(D756)&gt;0),D756+ROW()/10000000,"")</f>
        <v/>
      </c>
    </row>
    <row r="757">
      <c r="A757" s="56" t="n"/>
      <c r="B757" s="54" t="n"/>
      <c r="C757" s="54" t="n"/>
      <c r="D757" s="55" t="n"/>
      <c r="E757" s="54" t="n"/>
      <c r="F757" s="54" t="n"/>
      <c r="G757" s="21">
        <f>IF(A757="","",DATE(YEAR(A757),MONTH(A757),1))</f>
        <v/>
      </c>
      <c r="H757" s="11">
        <f>IF(AND(A757="",D757=""),"",IF(A757="","Add a date",IF(C757="","Pick a category",IF(COUNTIF(Categories!$A$6:$A$30,C757)=0,"Not in Categories",IF(D757="","Add the amount","OK")))))</f>
        <v/>
      </c>
      <c r="I757" s="22">
        <f>IF(AND(G757&lt;&gt;"",G757=Dashboard!$C$4,N(D757)&gt;0),D757+ROW()/10000000,"")</f>
        <v/>
      </c>
    </row>
    <row r="758">
      <c r="A758" s="56" t="n"/>
      <c r="B758" s="54" t="n"/>
      <c r="C758" s="54" t="n"/>
      <c r="D758" s="55" t="n"/>
      <c r="E758" s="54" t="n"/>
      <c r="F758" s="54" t="n"/>
      <c r="G758" s="21">
        <f>IF(A758="","",DATE(YEAR(A758),MONTH(A758),1))</f>
        <v/>
      </c>
      <c r="H758" s="11">
        <f>IF(AND(A758="",D758=""),"",IF(A758="","Add a date",IF(C758="","Pick a category",IF(COUNTIF(Categories!$A$6:$A$30,C758)=0,"Not in Categories",IF(D758="","Add the amount","OK")))))</f>
        <v/>
      </c>
      <c r="I758" s="22">
        <f>IF(AND(G758&lt;&gt;"",G758=Dashboard!$C$4,N(D758)&gt;0),D758+ROW()/10000000,"")</f>
        <v/>
      </c>
    </row>
    <row r="759">
      <c r="A759" s="56" t="n"/>
      <c r="B759" s="54" t="n"/>
      <c r="C759" s="54" t="n"/>
      <c r="D759" s="55" t="n"/>
      <c r="E759" s="54" t="n"/>
      <c r="F759" s="54" t="n"/>
      <c r="G759" s="21">
        <f>IF(A759="","",DATE(YEAR(A759),MONTH(A759),1))</f>
        <v/>
      </c>
      <c r="H759" s="11">
        <f>IF(AND(A759="",D759=""),"",IF(A759="","Add a date",IF(C759="","Pick a category",IF(COUNTIF(Categories!$A$6:$A$30,C759)=0,"Not in Categories",IF(D759="","Add the amount","OK")))))</f>
        <v/>
      </c>
      <c r="I759" s="22">
        <f>IF(AND(G759&lt;&gt;"",G759=Dashboard!$C$4,N(D759)&gt;0),D759+ROW()/10000000,"")</f>
        <v/>
      </c>
    </row>
    <row r="760">
      <c r="A760" s="56" t="n"/>
      <c r="B760" s="54" t="n"/>
      <c r="C760" s="54" t="n"/>
      <c r="D760" s="55" t="n"/>
      <c r="E760" s="54" t="n"/>
      <c r="F760" s="54" t="n"/>
      <c r="G760" s="21">
        <f>IF(A760="","",DATE(YEAR(A760),MONTH(A760),1))</f>
        <v/>
      </c>
      <c r="H760" s="11">
        <f>IF(AND(A760="",D760=""),"",IF(A760="","Add a date",IF(C760="","Pick a category",IF(COUNTIF(Categories!$A$6:$A$30,C760)=0,"Not in Categories",IF(D760="","Add the amount","OK")))))</f>
        <v/>
      </c>
      <c r="I760" s="22">
        <f>IF(AND(G760&lt;&gt;"",G760=Dashboard!$C$4,N(D760)&gt;0),D760+ROW()/10000000,"")</f>
        <v/>
      </c>
    </row>
    <row r="761">
      <c r="A761" s="56" t="n"/>
      <c r="B761" s="54" t="n"/>
      <c r="C761" s="54" t="n"/>
      <c r="D761" s="55" t="n"/>
      <c r="E761" s="54" t="n"/>
      <c r="F761" s="54" t="n"/>
      <c r="G761" s="21">
        <f>IF(A761="","",DATE(YEAR(A761),MONTH(A761),1))</f>
        <v/>
      </c>
      <c r="H761" s="11">
        <f>IF(AND(A761="",D761=""),"",IF(A761="","Add a date",IF(C761="","Pick a category",IF(COUNTIF(Categories!$A$6:$A$30,C761)=0,"Not in Categories",IF(D761="","Add the amount","OK")))))</f>
        <v/>
      </c>
      <c r="I761" s="22">
        <f>IF(AND(G761&lt;&gt;"",G761=Dashboard!$C$4,N(D761)&gt;0),D761+ROW()/10000000,"")</f>
        <v/>
      </c>
    </row>
    <row r="762">
      <c r="A762" s="56" t="n"/>
      <c r="B762" s="54" t="n"/>
      <c r="C762" s="54" t="n"/>
      <c r="D762" s="55" t="n"/>
      <c r="E762" s="54" t="n"/>
      <c r="F762" s="54" t="n"/>
      <c r="G762" s="21">
        <f>IF(A762="","",DATE(YEAR(A762),MONTH(A762),1))</f>
        <v/>
      </c>
      <c r="H762" s="11">
        <f>IF(AND(A762="",D762=""),"",IF(A762="","Add a date",IF(C762="","Pick a category",IF(COUNTIF(Categories!$A$6:$A$30,C762)=0,"Not in Categories",IF(D762="","Add the amount","OK")))))</f>
        <v/>
      </c>
      <c r="I762" s="22">
        <f>IF(AND(G762&lt;&gt;"",G762=Dashboard!$C$4,N(D762)&gt;0),D762+ROW()/10000000,"")</f>
        <v/>
      </c>
    </row>
    <row r="763">
      <c r="A763" s="56" t="n"/>
      <c r="B763" s="54" t="n"/>
      <c r="C763" s="54" t="n"/>
      <c r="D763" s="55" t="n"/>
      <c r="E763" s="54" t="n"/>
      <c r="F763" s="54" t="n"/>
      <c r="G763" s="21">
        <f>IF(A763="","",DATE(YEAR(A763),MONTH(A763),1))</f>
        <v/>
      </c>
      <c r="H763" s="11">
        <f>IF(AND(A763="",D763=""),"",IF(A763="","Add a date",IF(C763="","Pick a category",IF(COUNTIF(Categories!$A$6:$A$30,C763)=0,"Not in Categories",IF(D763="","Add the amount","OK")))))</f>
        <v/>
      </c>
      <c r="I763" s="22">
        <f>IF(AND(G763&lt;&gt;"",G763=Dashboard!$C$4,N(D763)&gt;0),D763+ROW()/10000000,"")</f>
        <v/>
      </c>
    </row>
    <row r="764">
      <c r="A764" s="56" t="n"/>
      <c r="B764" s="54" t="n"/>
      <c r="C764" s="54" t="n"/>
      <c r="D764" s="55" t="n"/>
      <c r="E764" s="54" t="n"/>
      <c r="F764" s="54" t="n"/>
      <c r="G764" s="21">
        <f>IF(A764="","",DATE(YEAR(A764),MONTH(A764),1))</f>
        <v/>
      </c>
      <c r="H764" s="11">
        <f>IF(AND(A764="",D764=""),"",IF(A764="","Add a date",IF(C764="","Pick a category",IF(COUNTIF(Categories!$A$6:$A$30,C764)=0,"Not in Categories",IF(D764="","Add the amount","OK")))))</f>
        <v/>
      </c>
      <c r="I764" s="22">
        <f>IF(AND(G764&lt;&gt;"",G764=Dashboard!$C$4,N(D764)&gt;0),D764+ROW()/10000000,"")</f>
        <v/>
      </c>
    </row>
    <row r="765">
      <c r="A765" s="56" t="n"/>
      <c r="B765" s="54" t="n"/>
      <c r="C765" s="54" t="n"/>
      <c r="D765" s="55" t="n"/>
      <c r="E765" s="54" t="n"/>
      <c r="F765" s="54" t="n"/>
      <c r="G765" s="21">
        <f>IF(A765="","",DATE(YEAR(A765),MONTH(A765),1))</f>
        <v/>
      </c>
      <c r="H765" s="11">
        <f>IF(AND(A765="",D765=""),"",IF(A765="","Add a date",IF(C765="","Pick a category",IF(COUNTIF(Categories!$A$6:$A$30,C765)=0,"Not in Categories",IF(D765="","Add the amount","OK")))))</f>
        <v/>
      </c>
      <c r="I765" s="22">
        <f>IF(AND(G765&lt;&gt;"",G765=Dashboard!$C$4,N(D765)&gt;0),D765+ROW()/10000000,"")</f>
        <v/>
      </c>
    </row>
    <row r="766">
      <c r="A766" s="56" t="n"/>
      <c r="B766" s="54" t="n"/>
      <c r="C766" s="54" t="n"/>
      <c r="D766" s="55" t="n"/>
      <c r="E766" s="54" t="n"/>
      <c r="F766" s="54" t="n"/>
      <c r="G766" s="21">
        <f>IF(A766="","",DATE(YEAR(A766),MONTH(A766),1))</f>
        <v/>
      </c>
      <c r="H766" s="11">
        <f>IF(AND(A766="",D766=""),"",IF(A766="","Add a date",IF(C766="","Pick a category",IF(COUNTIF(Categories!$A$6:$A$30,C766)=0,"Not in Categories",IF(D766="","Add the amount","OK")))))</f>
        <v/>
      </c>
      <c r="I766" s="22">
        <f>IF(AND(G766&lt;&gt;"",G766=Dashboard!$C$4,N(D766)&gt;0),D766+ROW()/10000000,"")</f>
        <v/>
      </c>
    </row>
    <row r="767">
      <c r="A767" s="56" t="n"/>
      <c r="B767" s="54" t="n"/>
      <c r="C767" s="54" t="n"/>
      <c r="D767" s="55" t="n"/>
      <c r="E767" s="54" t="n"/>
      <c r="F767" s="54" t="n"/>
      <c r="G767" s="21">
        <f>IF(A767="","",DATE(YEAR(A767),MONTH(A767),1))</f>
        <v/>
      </c>
      <c r="H767" s="11">
        <f>IF(AND(A767="",D767=""),"",IF(A767="","Add a date",IF(C767="","Pick a category",IF(COUNTIF(Categories!$A$6:$A$30,C767)=0,"Not in Categories",IF(D767="","Add the amount","OK")))))</f>
        <v/>
      </c>
      <c r="I767" s="22">
        <f>IF(AND(G767&lt;&gt;"",G767=Dashboard!$C$4,N(D767)&gt;0),D767+ROW()/10000000,"")</f>
        <v/>
      </c>
    </row>
    <row r="768">
      <c r="A768" s="56" t="n"/>
      <c r="B768" s="54" t="n"/>
      <c r="C768" s="54" t="n"/>
      <c r="D768" s="55" t="n"/>
      <c r="E768" s="54" t="n"/>
      <c r="F768" s="54" t="n"/>
      <c r="G768" s="21">
        <f>IF(A768="","",DATE(YEAR(A768),MONTH(A768),1))</f>
        <v/>
      </c>
      <c r="H768" s="11">
        <f>IF(AND(A768="",D768=""),"",IF(A768="","Add a date",IF(C768="","Pick a category",IF(COUNTIF(Categories!$A$6:$A$30,C768)=0,"Not in Categories",IF(D768="","Add the amount","OK")))))</f>
        <v/>
      </c>
      <c r="I768" s="22">
        <f>IF(AND(G768&lt;&gt;"",G768=Dashboard!$C$4,N(D768)&gt;0),D768+ROW()/10000000,"")</f>
        <v/>
      </c>
    </row>
    <row r="769">
      <c r="A769" s="56" t="n"/>
      <c r="B769" s="54" t="n"/>
      <c r="C769" s="54" t="n"/>
      <c r="D769" s="55" t="n"/>
      <c r="E769" s="54" t="n"/>
      <c r="F769" s="54" t="n"/>
      <c r="G769" s="21">
        <f>IF(A769="","",DATE(YEAR(A769),MONTH(A769),1))</f>
        <v/>
      </c>
      <c r="H769" s="11">
        <f>IF(AND(A769="",D769=""),"",IF(A769="","Add a date",IF(C769="","Pick a category",IF(COUNTIF(Categories!$A$6:$A$30,C769)=0,"Not in Categories",IF(D769="","Add the amount","OK")))))</f>
        <v/>
      </c>
      <c r="I769" s="22">
        <f>IF(AND(G769&lt;&gt;"",G769=Dashboard!$C$4,N(D769)&gt;0),D769+ROW()/10000000,"")</f>
        <v/>
      </c>
    </row>
    <row r="770">
      <c r="A770" s="56" t="n"/>
      <c r="B770" s="54" t="n"/>
      <c r="C770" s="54" t="n"/>
      <c r="D770" s="55" t="n"/>
      <c r="E770" s="54" t="n"/>
      <c r="F770" s="54" t="n"/>
      <c r="G770" s="21">
        <f>IF(A770="","",DATE(YEAR(A770),MONTH(A770),1))</f>
        <v/>
      </c>
      <c r="H770" s="11">
        <f>IF(AND(A770="",D770=""),"",IF(A770="","Add a date",IF(C770="","Pick a category",IF(COUNTIF(Categories!$A$6:$A$30,C770)=0,"Not in Categories",IF(D770="","Add the amount","OK")))))</f>
        <v/>
      </c>
      <c r="I770" s="22">
        <f>IF(AND(G770&lt;&gt;"",G770=Dashboard!$C$4,N(D770)&gt;0),D770+ROW()/10000000,"")</f>
        <v/>
      </c>
    </row>
    <row r="771">
      <c r="A771" s="56" t="n"/>
      <c r="B771" s="54" t="n"/>
      <c r="C771" s="54" t="n"/>
      <c r="D771" s="55" t="n"/>
      <c r="E771" s="54" t="n"/>
      <c r="F771" s="54" t="n"/>
      <c r="G771" s="21">
        <f>IF(A771="","",DATE(YEAR(A771),MONTH(A771),1))</f>
        <v/>
      </c>
      <c r="H771" s="11">
        <f>IF(AND(A771="",D771=""),"",IF(A771="","Add a date",IF(C771="","Pick a category",IF(COUNTIF(Categories!$A$6:$A$30,C771)=0,"Not in Categories",IF(D771="","Add the amount","OK")))))</f>
        <v/>
      </c>
      <c r="I771" s="22">
        <f>IF(AND(G771&lt;&gt;"",G771=Dashboard!$C$4,N(D771)&gt;0),D771+ROW()/10000000,"")</f>
        <v/>
      </c>
    </row>
    <row r="772">
      <c r="A772" s="56" t="n"/>
      <c r="B772" s="54" t="n"/>
      <c r="C772" s="54" t="n"/>
      <c r="D772" s="55" t="n"/>
      <c r="E772" s="54" t="n"/>
      <c r="F772" s="54" t="n"/>
      <c r="G772" s="21">
        <f>IF(A772="","",DATE(YEAR(A772),MONTH(A772),1))</f>
        <v/>
      </c>
      <c r="H772" s="11">
        <f>IF(AND(A772="",D772=""),"",IF(A772="","Add a date",IF(C772="","Pick a category",IF(COUNTIF(Categories!$A$6:$A$30,C772)=0,"Not in Categories",IF(D772="","Add the amount","OK")))))</f>
        <v/>
      </c>
      <c r="I772" s="22">
        <f>IF(AND(G772&lt;&gt;"",G772=Dashboard!$C$4,N(D772)&gt;0),D772+ROW()/10000000,"")</f>
        <v/>
      </c>
    </row>
    <row r="773">
      <c r="A773" s="56" t="n"/>
      <c r="B773" s="54" t="n"/>
      <c r="C773" s="54" t="n"/>
      <c r="D773" s="55" t="n"/>
      <c r="E773" s="54" t="n"/>
      <c r="F773" s="54" t="n"/>
      <c r="G773" s="21">
        <f>IF(A773="","",DATE(YEAR(A773),MONTH(A773),1))</f>
        <v/>
      </c>
      <c r="H773" s="11">
        <f>IF(AND(A773="",D773=""),"",IF(A773="","Add a date",IF(C773="","Pick a category",IF(COUNTIF(Categories!$A$6:$A$30,C773)=0,"Not in Categories",IF(D773="","Add the amount","OK")))))</f>
        <v/>
      </c>
      <c r="I773" s="22">
        <f>IF(AND(G773&lt;&gt;"",G773=Dashboard!$C$4,N(D773)&gt;0),D773+ROW()/10000000,"")</f>
        <v/>
      </c>
    </row>
    <row r="774">
      <c r="A774" s="56" t="n"/>
      <c r="B774" s="54" t="n"/>
      <c r="C774" s="54" t="n"/>
      <c r="D774" s="55" t="n"/>
      <c r="E774" s="54" t="n"/>
      <c r="F774" s="54" t="n"/>
      <c r="G774" s="21">
        <f>IF(A774="","",DATE(YEAR(A774),MONTH(A774),1))</f>
        <v/>
      </c>
      <c r="H774" s="11">
        <f>IF(AND(A774="",D774=""),"",IF(A774="","Add a date",IF(C774="","Pick a category",IF(COUNTIF(Categories!$A$6:$A$30,C774)=0,"Not in Categories",IF(D774="","Add the amount","OK")))))</f>
        <v/>
      </c>
      <c r="I774" s="22">
        <f>IF(AND(G774&lt;&gt;"",G774=Dashboard!$C$4,N(D774)&gt;0),D774+ROW()/10000000,"")</f>
        <v/>
      </c>
    </row>
    <row r="775">
      <c r="A775" s="56" t="n"/>
      <c r="B775" s="54" t="n"/>
      <c r="C775" s="54" t="n"/>
      <c r="D775" s="55" t="n"/>
      <c r="E775" s="54" t="n"/>
      <c r="F775" s="54" t="n"/>
      <c r="G775" s="21">
        <f>IF(A775="","",DATE(YEAR(A775),MONTH(A775),1))</f>
        <v/>
      </c>
      <c r="H775" s="11">
        <f>IF(AND(A775="",D775=""),"",IF(A775="","Add a date",IF(C775="","Pick a category",IF(COUNTIF(Categories!$A$6:$A$30,C775)=0,"Not in Categories",IF(D775="","Add the amount","OK")))))</f>
        <v/>
      </c>
      <c r="I775" s="22">
        <f>IF(AND(G775&lt;&gt;"",G775=Dashboard!$C$4,N(D775)&gt;0),D775+ROW()/10000000,"")</f>
        <v/>
      </c>
    </row>
    <row r="776">
      <c r="A776" s="56" t="n"/>
      <c r="B776" s="54" t="n"/>
      <c r="C776" s="54" t="n"/>
      <c r="D776" s="55" t="n"/>
      <c r="E776" s="54" t="n"/>
      <c r="F776" s="54" t="n"/>
      <c r="G776" s="21">
        <f>IF(A776="","",DATE(YEAR(A776),MONTH(A776),1))</f>
        <v/>
      </c>
      <c r="H776" s="11">
        <f>IF(AND(A776="",D776=""),"",IF(A776="","Add a date",IF(C776="","Pick a category",IF(COUNTIF(Categories!$A$6:$A$30,C776)=0,"Not in Categories",IF(D776="","Add the amount","OK")))))</f>
        <v/>
      </c>
      <c r="I776" s="22">
        <f>IF(AND(G776&lt;&gt;"",G776=Dashboard!$C$4,N(D776)&gt;0),D776+ROW()/10000000,"")</f>
        <v/>
      </c>
    </row>
    <row r="777">
      <c r="A777" s="56" t="n"/>
      <c r="B777" s="54" t="n"/>
      <c r="C777" s="54" t="n"/>
      <c r="D777" s="55" t="n"/>
      <c r="E777" s="54" t="n"/>
      <c r="F777" s="54" t="n"/>
      <c r="G777" s="21">
        <f>IF(A777="","",DATE(YEAR(A777),MONTH(A777),1))</f>
        <v/>
      </c>
      <c r="H777" s="11">
        <f>IF(AND(A777="",D777=""),"",IF(A777="","Add a date",IF(C777="","Pick a category",IF(COUNTIF(Categories!$A$6:$A$30,C777)=0,"Not in Categories",IF(D777="","Add the amount","OK")))))</f>
        <v/>
      </c>
      <c r="I777" s="22">
        <f>IF(AND(G777&lt;&gt;"",G777=Dashboard!$C$4,N(D777)&gt;0),D777+ROW()/10000000,"")</f>
        <v/>
      </c>
    </row>
    <row r="778">
      <c r="A778" s="56" t="n"/>
      <c r="B778" s="54" t="n"/>
      <c r="C778" s="54" t="n"/>
      <c r="D778" s="55" t="n"/>
      <c r="E778" s="54" t="n"/>
      <c r="F778" s="54" t="n"/>
      <c r="G778" s="21">
        <f>IF(A778="","",DATE(YEAR(A778),MONTH(A778),1))</f>
        <v/>
      </c>
      <c r="H778" s="11">
        <f>IF(AND(A778="",D778=""),"",IF(A778="","Add a date",IF(C778="","Pick a category",IF(COUNTIF(Categories!$A$6:$A$30,C778)=0,"Not in Categories",IF(D778="","Add the amount","OK")))))</f>
        <v/>
      </c>
      <c r="I778" s="22">
        <f>IF(AND(G778&lt;&gt;"",G778=Dashboard!$C$4,N(D778)&gt;0),D778+ROW()/10000000,"")</f>
        <v/>
      </c>
    </row>
    <row r="779">
      <c r="A779" s="56" t="n"/>
      <c r="B779" s="54" t="n"/>
      <c r="C779" s="54" t="n"/>
      <c r="D779" s="55" t="n"/>
      <c r="E779" s="54" t="n"/>
      <c r="F779" s="54" t="n"/>
      <c r="G779" s="21">
        <f>IF(A779="","",DATE(YEAR(A779),MONTH(A779),1))</f>
        <v/>
      </c>
      <c r="H779" s="11">
        <f>IF(AND(A779="",D779=""),"",IF(A779="","Add a date",IF(C779="","Pick a category",IF(COUNTIF(Categories!$A$6:$A$30,C779)=0,"Not in Categories",IF(D779="","Add the amount","OK")))))</f>
        <v/>
      </c>
      <c r="I779" s="22">
        <f>IF(AND(G779&lt;&gt;"",G779=Dashboard!$C$4,N(D779)&gt;0),D779+ROW()/10000000,"")</f>
        <v/>
      </c>
    </row>
    <row r="780">
      <c r="A780" s="56" t="n"/>
      <c r="B780" s="54" t="n"/>
      <c r="C780" s="54" t="n"/>
      <c r="D780" s="55" t="n"/>
      <c r="E780" s="54" t="n"/>
      <c r="F780" s="54" t="n"/>
      <c r="G780" s="21">
        <f>IF(A780="","",DATE(YEAR(A780),MONTH(A780),1))</f>
        <v/>
      </c>
      <c r="H780" s="11">
        <f>IF(AND(A780="",D780=""),"",IF(A780="","Add a date",IF(C780="","Pick a category",IF(COUNTIF(Categories!$A$6:$A$30,C780)=0,"Not in Categories",IF(D780="","Add the amount","OK")))))</f>
        <v/>
      </c>
      <c r="I780" s="22">
        <f>IF(AND(G780&lt;&gt;"",G780=Dashboard!$C$4,N(D780)&gt;0),D780+ROW()/10000000,"")</f>
        <v/>
      </c>
    </row>
    <row r="781">
      <c r="A781" s="56" t="n"/>
      <c r="B781" s="54" t="n"/>
      <c r="C781" s="54" t="n"/>
      <c r="D781" s="55" t="n"/>
      <c r="E781" s="54" t="n"/>
      <c r="F781" s="54" t="n"/>
      <c r="G781" s="21">
        <f>IF(A781="","",DATE(YEAR(A781),MONTH(A781),1))</f>
        <v/>
      </c>
      <c r="H781" s="11">
        <f>IF(AND(A781="",D781=""),"",IF(A781="","Add a date",IF(C781="","Pick a category",IF(COUNTIF(Categories!$A$6:$A$30,C781)=0,"Not in Categories",IF(D781="","Add the amount","OK")))))</f>
        <v/>
      </c>
      <c r="I781" s="22">
        <f>IF(AND(G781&lt;&gt;"",G781=Dashboard!$C$4,N(D781)&gt;0),D781+ROW()/10000000,"")</f>
        <v/>
      </c>
    </row>
    <row r="782">
      <c r="A782" s="56" t="n"/>
      <c r="B782" s="54" t="n"/>
      <c r="C782" s="54" t="n"/>
      <c r="D782" s="55" t="n"/>
      <c r="E782" s="54" t="n"/>
      <c r="F782" s="54" t="n"/>
      <c r="G782" s="21">
        <f>IF(A782="","",DATE(YEAR(A782),MONTH(A782),1))</f>
        <v/>
      </c>
      <c r="H782" s="11">
        <f>IF(AND(A782="",D782=""),"",IF(A782="","Add a date",IF(C782="","Pick a category",IF(COUNTIF(Categories!$A$6:$A$30,C782)=0,"Not in Categories",IF(D782="","Add the amount","OK")))))</f>
        <v/>
      </c>
      <c r="I782" s="22">
        <f>IF(AND(G782&lt;&gt;"",G782=Dashboard!$C$4,N(D782)&gt;0),D782+ROW()/10000000,"")</f>
        <v/>
      </c>
    </row>
    <row r="783">
      <c r="A783" s="56" t="n"/>
      <c r="B783" s="54" t="n"/>
      <c r="C783" s="54" t="n"/>
      <c r="D783" s="55" t="n"/>
      <c r="E783" s="54" t="n"/>
      <c r="F783" s="54" t="n"/>
      <c r="G783" s="21">
        <f>IF(A783="","",DATE(YEAR(A783),MONTH(A783),1))</f>
        <v/>
      </c>
      <c r="H783" s="11">
        <f>IF(AND(A783="",D783=""),"",IF(A783="","Add a date",IF(C783="","Pick a category",IF(COUNTIF(Categories!$A$6:$A$30,C783)=0,"Not in Categories",IF(D783="","Add the amount","OK")))))</f>
        <v/>
      </c>
      <c r="I783" s="22">
        <f>IF(AND(G783&lt;&gt;"",G783=Dashboard!$C$4,N(D783)&gt;0),D783+ROW()/10000000,"")</f>
        <v/>
      </c>
    </row>
    <row r="784">
      <c r="A784" s="56" t="n"/>
      <c r="B784" s="54" t="n"/>
      <c r="C784" s="54" t="n"/>
      <c r="D784" s="55" t="n"/>
      <c r="E784" s="54" t="n"/>
      <c r="F784" s="54" t="n"/>
      <c r="G784" s="21">
        <f>IF(A784="","",DATE(YEAR(A784),MONTH(A784),1))</f>
        <v/>
      </c>
      <c r="H784" s="11">
        <f>IF(AND(A784="",D784=""),"",IF(A784="","Add a date",IF(C784="","Pick a category",IF(COUNTIF(Categories!$A$6:$A$30,C784)=0,"Not in Categories",IF(D784="","Add the amount","OK")))))</f>
        <v/>
      </c>
      <c r="I784" s="22">
        <f>IF(AND(G784&lt;&gt;"",G784=Dashboard!$C$4,N(D784)&gt;0),D784+ROW()/10000000,"")</f>
        <v/>
      </c>
    </row>
    <row r="785">
      <c r="A785" s="56" t="n"/>
      <c r="B785" s="54" t="n"/>
      <c r="C785" s="54" t="n"/>
      <c r="D785" s="55" t="n"/>
      <c r="E785" s="54" t="n"/>
      <c r="F785" s="54" t="n"/>
      <c r="G785" s="21">
        <f>IF(A785="","",DATE(YEAR(A785),MONTH(A785),1))</f>
        <v/>
      </c>
      <c r="H785" s="11">
        <f>IF(AND(A785="",D785=""),"",IF(A785="","Add a date",IF(C785="","Pick a category",IF(COUNTIF(Categories!$A$6:$A$30,C785)=0,"Not in Categories",IF(D785="","Add the amount","OK")))))</f>
        <v/>
      </c>
      <c r="I785" s="22">
        <f>IF(AND(G785&lt;&gt;"",G785=Dashboard!$C$4,N(D785)&gt;0),D785+ROW()/10000000,"")</f>
        <v/>
      </c>
    </row>
    <row r="786">
      <c r="A786" s="56" t="n"/>
      <c r="B786" s="54" t="n"/>
      <c r="C786" s="54" t="n"/>
      <c r="D786" s="55" t="n"/>
      <c r="E786" s="54" t="n"/>
      <c r="F786" s="54" t="n"/>
      <c r="G786" s="21">
        <f>IF(A786="","",DATE(YEAR(A786),MONTH(A786),1))</f>
        <v/>
      </c>
      <c r="H786" s="11">
        <f>IF(AND(A786="",D786=""),"",IF(A786="","Add a date",IF(C786="","Pick a category",IF(COUNTIF(Categories!$A$6:$A$30,C786)=0,"Not in Categories",IF(D786="","Add the amount","OK")))))</f>
        <v/>
      </c>
      <c r="I786" s="22">
        <f>IF(AND(G786&lt;&gt;"",G786=Dashboard!$C$4,N(D786)&gt;0),D786+ROW()/10000000,"")</f>
        <v/>
      </c>
    </row>
    <row r="787">
      <c r="A787" s="56" t="n"/>
      <c r="B787" s="54" t="n"/>
      <c r="C787" s="54" t="n"/>
      <c r="D787" s="55" t="n"/>
      <c r="E787" s="54" t="n"/>
      <c r="F787" s="54" t="n"/>
      <c r="G787" s="21">
        <f>IF(A787="","",DATE(YEAR(A787),MONTH(A787),1))</f>
        <v/>
      </c>
      <c r="H787" s="11">
        <f>IF(AND(A787="",D787=""),"",IF(A787="","Add a date",IF(C787="","Pick a category",IF(COUNTIF(Categories!$A$6:$A$30,C787)=0,"Not in Categories",IF(D787="","Add the amount","OK")))))</f>
        <v/>
      </c>
      <c r="I787" s="22">
        <f>IF(AND(G787&lt;&gt;"",G787=Dashboard!$C$4,N(D787)&gt;0),D787+ROW()/10000000,"")</f>
        <v/>
      </c>
    </row>
    <row r="788">
      <c r="A788" s="56" t="n"/>
      <c r="B788" s="54" t="n"/>
      <c r="C788" s="54" t="n"/>
      <c r="D788" s="55" t="n"/>
      <c r="E788" s="54" t="n"/>
      <c r="F788" s="54" t="n"/>
      <c r="G788" s="21">
        <f>IF(A788="","",DATE(YEAR(A788),MONTH(A788),1))</f>
        <v/>
      </c>
      <c r="H788" s="11">
        <f>IF(AND(A788="",D788=""),"",IF(A788="","Add a date",IF(C788="","Pick a category",IF(COUNTIF(Categories!$A$6:$A$30,C788)=0,"Not in Categories",IF(D788="","Add the amount","OK")))))</f>
        <v/>
      </c>
      <c r="I788" s="22">
        <f>IF(AND(G788&lt;&gt;"",G788=Dashboard!$C$4,N(D788)&gt;0),D788+ROW()/10000000,"")</f>
        <v/>
      </c>
    </row>
    <row r="789">
      <c r="A789" s="56" t="n"/>
      <c r="B789" s="54" t="n"/>
      <c r="C789" s="54" t="n"/>
      <c r="D789" s="55" t="n"/>
      <c r="E789" s="54" t="n"/>
      <c r="F789" s="54" t="n"/>
      <c r="G789" s="21">
        <f>IF(A789="","",DATE(YEAR(A789),MONTH(A789),1))</f>
        <v/>
      </c>
      <c r="H789" s="11">
        <f>IF(AND(A789="",D789=""),"",IF(A789="","Add a date",IF(C789="","Pick a category",IF(COUNTIF(Categories!$A$6:$A$30,C789)=0,"Not in Categories",IF(D789="","Add the amount","OK")))))</f>
        <v/>
      </c>
      <c r="I789" s="22">
        <f>IF(AND(G789&lt;&gt;"",G789=Dashboard!$C$4,N(D789)&gt;0),D789+ROW()/10000000,"")</f>
        <v/>
      </c>
    </row>
    <row r="790">
      <c r="A790" s="56" t="n"/>
      <c r="B790" s="54" t="n"/>
      <c r="C790" s="54" t="n"/>
      <c r="D790" s="55" t="n"/>
      <c r="E790" s="54" t="n"/>
      <c r="F790" s="54" t="n"/>
      <c r="G790" s="21">
        <f>IF(A790="","",DATE(YEAR(A790),MONTH(A790),1))</f>
        <v/>
      </c>
      <c r="H790" s="11">
        <f>IF(AND(A790="",D790=""),"",IF(A790="","Add a date",IF(C790="","Pick a category",IF(COUNTIF(Categories!$A$6:$A$30,C790)=0,"Not in Categories",IF(D790="","Add the amount","OK")))))</f>
        <v/>
      </c>
      <c r="I790" s="22">
        <f>IF(AND(G790&lt;&gt;"",G790=Dashboard!$C$4,N(D790)&gt;0),D790+ROW()/10000000,"")</f>
        <v/>
      </c>
    </row>
    <row r="791">
      <c r="A791" s="56" t="n"/>
      <c r="B791" s="54" t="n"/>
      <c r="C791" s="54" t="n"/>
      <c r="D791" s="55" t="n"/>
      <c r="E791" s="54" t="n"/>
      <c r="F791" s="54" t="n"/>
      <c r="G791" s="21">
        <f>IF(A791="","",DATE(YEAR(A791),MONTH(A791),1))</f>
        <v/>
      </c>
      <c r="H791" s="11">
        <f>IF(AND(A791="",D791=""),"",IF(A791="","Add a date",IF(C791="","Pick a category",IF(COUNTIF(Categories!$A$6:$A$30,C791)=0,"Not in Categories",IF(D791="","Add the amount","OK")))))</f>
        <v/>
      </c>
      <c r="I791" s="22">
        <f>IF(AND(G791&lt;&gt;"",G791=Dashboard!$C$4,N(D791)&gt;0),D791+ROW()/10000000,"")</f>
        <v/>
      </c>
    </row>
    <row r="792">
      <c r="A792" s="56" t="n"/>
      <c r="B792" s="54" t="n"/>
      <c r="C792" s="54" t="n"/>
      <c r="D792" s="55" t="n"/>
      <c r="E792" s="54" t="n"/>
      <c r="F792" s="54" t="n"/>
      <c r="G792" s="21">
        <f>IF(A792="","",DATE(YEAR(A792),MONTH(A792),1))</f>
        <v/>
      </c>
      <c r="H792" s="11">
        <f>IF(AND(A792="",D792=""),"",IF(A792="","Add a date",IF(C792="","Pick a category",IF(COUNTIF(Categories!$A$6:$A$30,C792)=0,"Not in Categories",IF(D792="","Add the amount","OK")))))</f>
        <v/>
      </c>
      <c r="I792" s="22">
        <f>IF(AND(G792&lt;&gt;"",G792=Dashboard!$C$4,N(D792)&gt;0),D792+ROW()/10000000,"")</f>
        <v/>
      </c>
    </row>
    <row r="793">
      <c r="A793" s="56" t="n"/>
      <c r="B793" s="54" t="n"/>
      <c r="C793" s="54" t="n"/>
      <c r="D793" s="55" t="n"/>
      <c r="E793" s="54" t="n"/>
      <c r="F793" s="54" t="n"/>
      <c r="G793" s="21">
        <f>IF(A793="","",DATE(YEAR(A793),MONTH(A793),1))</f>
        <v/>
      </c>
      <c r="H793" s="11">
        <f>IF(AND(A793="",D793=""),"",IF(A793="","Add a date",IF(C793="","Pick a category",IF(COUNTIF(Categories!$A$6:$A$30,C793)=0,"Not in Categories",IF(D793="","Add the amount","OK")))))</f>
        <v/>
      </c>
      <c r="I793" s="22">
        <f>IF(AND(G793&lt;&gt;"",G793=Dashboard!$C$4,N(D793)&gt;0),D793+ROW()/10000000,"")</f>
        <v/>
      </c>
    </row>
    <row r="794">
      <c r="A794" s="56" t="n"/>
      <c r="B794" s="54" t="n"/>
      <c r="C794" s="54" t="n"/>
      <c r="D794" s="55" t="n"/>
      <c r="E794" s="54" t="n"/>
      <c r="F794" s="54" t="n"/>
      <c r="G794" s="21">
        <f>IF(A794="","",DATE(YEAR(A794),MONTH(A794),1))</f>
        <v/>
      </c>
      <c r="H794" s="11">
        <f>IF(AND(A794="",D794=""),"",IF(A794="","Add a date",IF(C794="","Pick a category",IF(COUNTIF(Categories!$A$6:$A$30,C794)=0,"Not in Categories",IF(D794="","Add the amount","OK")))))</f>
        <v/>
      </c>
      <c r="I794" s="22">
        <f>IF(AND(G794&lt;&gt;"",G794=Dashboard!$C$4,N(D794)&gt;0),D794+ROW()/10000000,"")</f>
        <v/>
      </c>
    </row>
    <row r="795">
      <c r="A795" s="56" t="n"/>
      <c r="B795" s="54" t="n"/>
      <c r="C795" s="54" t="n"/>
      <c r="D795" s="55" t="n"/>
      <c r="E795" s="54" t="n"/>
      <c r="F795" s="54" t="n"/>
      <c r="G795" s="21">
        <f>IF(A795="","",DATE(YEAR(A795),MONTH(A795),1))</f>
        <v/>
      </c>
      <c r="H795" s="11">
        <f>IF(AND(A795="",D795=""),"",IF(A795="","Add a date",IF(C795="","Pick a category",IF(COUNTIF(Categories!$A$6:$A$30,C795)=0,"Not in Categories",IF(D795="","Add the amount","OK")))))</f>
        <v/>
      </c>
      <c r="I795" s="22">
        <f>IF(AND(G795&lt;&gt;"",G795=Dashboard!$C$4,N(D795)&gt;0),D795+ROW()/10000000,"")</f>
        <v/>
      </c>
    </row>
    <row r="796">
      <c r="A796" s="56" t="n"/>
      <c r="B796" s="54" t="n"/>
      <c r="C796" s="54" t="n"/>
      <c r="D796" s="55" t="n"/>
      <c r="E796" s="54" t="n"/>
      <c r="F796" s="54" t="n"/>
      <c r="G796" s="21">
        <f>IF(A796="","",DATE(YEAR(A796),MONTH(A796),1))</f>
        <v/>
      </c>
      <c r="H796" s="11">
        <f>IF(AND(A796="",D796=""),"",IF(A796="","Add a date",IF(C796="","Pick a category",IF(COUNTIF(Categories!$A$6:$A$30,C796)=0,"Not in Categories",IF(D796="","Add the amount","OK")))))</f>
        <v/>
      </c>
      <c r="I796" s="22">
        <f>IF(AND(G796&lt;&gt;"",G796=Dashboard!$C$4,N(D796)&gt;0),D796+ROW()/10000000,"")</f>
        <v/>
      </c>
    </row>
    <row r="797">
      <c r="A797" s="56" t="n"/>
      <c r="B797" s="54" t="n"/>
      <c r="C797" s="54" t="n"/>
      <c r="D797" s="55" t="n"/>
      <c r="E797" s="54" t="n"/>
      <c r="F797" s="54" t="n"/>
      <c r="G797" s="21">
        <f>IF(A797="","",DATE(YEAR(A797),MONTH(A797),1))</f>
        <v/>
      </c>
      <c r="H797" s="11">
        <f>IF(AND(A797="",D797=""),"",IF(A797="","Add a date",IF(C797="","Pick a category",IF(COUNTIF(Categories!$A$6:$A$30,C797)=0,"Not in Categories",IF(D797="","Add the amount","OK")))))</f>
        <v/>
      </c>
      <c r="I797" s="22">
        <f>IF(AND(G797&lt;&gt;"",G797=Dashboard!$C$4,N(D797)&gt;0),D797+ROW()/10000000,"")</f>
        <v/>
      </c>
    </row>
    <row r="798">
      <c r="A798" s="56" t="n"/>
      <c r="B798" s="54" t="n"/>
      <c r="C798" s="54" t="n"/>
      <c r="D798" s="55" t="n"/>
      <c r="E798" s="54" t="n"/>
      <c r="F798" s="54" t="n"/>
      <c r="G798" s="21">
        <f>IF(A798="","",DATE(YEAR(A798),MONTH(A798),1))</f>
        <v/>
      </c>
      <c r="H798" s="11">
        <f>IF(AND(A798="",D798=""),"",IF(A798="","Add a date",IF(C798="","Pick a category",IF(COUNTIF(Categories!$A$6:$A$30,C798)=0,"Not in Categories",IF(D798="","Add the amount","OK")))))</f>
        <v/>
      </c>
      <c r="I798" s="22">
        <f>IF(AND(G798&lt;&gt;"",G798=Dashboard!$C$4,N(D798)&gt;0),D798+ROW()/10000000,"")</f>
        <v/>
      </c>
    </row>
    <row r="799">
      <c r="A799" s="56" t="n"/>
      <c r="B799" s="54" t="n"/>
      <c r="C799" s="54" t="n"/>
      <c r="D799" s="55" t="n"/>
      <c r="E799" s="54" t="n"/>
      <c r="F799" s="54" t="n"/>
      <c r="G799" s="21">
        <f>IF(A799="","",DATE(YEAR(A799),MONTH(A799),1))</f>
        <v/>
      </c>
      <c r="H799" s="11">
        <f>IF(AND(A799="",D799=""),"",IF(A799="","Add a date",IF(C799="","Pick a category",IF(COUNTIF(Categories!$A$6:$A$30,C799)=0,"Not in Categories",IF(D799="","Add the amount","OK")))))</f>
        <v/>
      </c>
      <c r="I799" s="22">
        <f>IF(AND(G799&lt;&gt;"",G799=Dashboard!$C$4,N(D799)&gt;0),D799+ROW()/10000000,"")</f>
        <v/>
      </c>
    </row>
    <row r="800">
      <c r="A800" s="56" t="n"/>
      <c r="B800" s="54" t="n"/>
      <c r="C800" s="54" t="n"/>
      <c r="D800" s="55" t="n"/>
      <c r="E800" s="54" t="n"/>
      <c r="F800" s="54" t="n"/>
      <c r="G800" s="21">
        <f>IF(A800="","",DATE(YEAR(A800),MONTH(A800),1))</f>
        <v/>
      </c>
      <c r="H800" s="11">
        <f>IF(AND(A800="",D800=""),"",IF(A800="","Add a date",IF(C800="","Pick a category",IF(COUNTIF(Categories!$A$6:$A$30,C800)=0,"Not in Categories",IF(D800="","Add the amount","OK")))))</f>
        <v/>
      </c>
      <c r="I800" s="22">
        <f>IF(AND(G800&lt;&gt;"",G800=Dashboard!$C$4,N(D800)&gt;0),D800+ROW()/10000000,"")</f>
        <v/>
      </c>
    </row>
    <row r="801">
      <c r="A801" s="56" t="n"/>
      <c r="B801" s="54" t="n"/>
      <c r="C801" s="54" t="n"/>
      <c r="D801" s="55" t="n"/>
      <c r="E801" s="54" t="n"/>
      <c r="F801" s="54" t="n"/>
      <c r="G801" s="21">
        <f>IF(A801="","",DATE(YEAR(A801),MONTH(A801),1))</f>
        <v/>
      </c>
      <c r="H801" s="11">
        <f>IF(AND(A801="",D801=""),"",IF(A801="","Add a date",IF(C801="","Pick a category",IF(COUNTIF(Categories!$A$6:$A$30,C801)=0,"Not in Categories",IF(D801="","Add the amount","OK")))))</f>
        <v/>
      </c>
      <c r="I801" s="22">
        <f>IF(AND(G801&lt;&gt;"",G801=Dashboard!$C$4,N(D801)&gt;0),D801+ROW()/10000000,"")</f>
        <v/>
      </c>
    </row>
    <row r="802">
      <c r="A802" s="56" t="n"/>
      <c r="B802" s="54" t="n"/>
      <c r="C802" s="54" t="n"/>
      <c r="D802" s="55" t="n"/>
      <c r="E802" s="54" t="n"/>
      <c r="F802" s="54" t="n"/>
      <c r="G802" s="21">
        <f>IF(A802="","",DATE(YEAR(A802),MONTH(A802),1))</f>
        <v/>
      </c>
      <c r="H802" s="11">
        <f>IF(AND(A802="",D802=""),"",IF(A802="","Add a date",IF(C802="","Pick a category",IF(COUNTIF(Categories!$A$6:$A$30,C802)=0,"Not in Categories",IF(D802="","Add the amount","OK")))))</f>
        <v/>
      </c>
      <c r="I802" s="22">
        <f>IF(AND(G802&lt;&gt;"",G802=Dashboard!$C$4,N(D802)&gt;0),D802+ROW()/10000000,"")</f>
        <v/>
      </c>
    </row>
    <row r="803">
      <c r="A803" s="56" t="n"/>
      <c r="B803" s="54" t="n"/>
      <c r="C803" s="54" t="n"/>
      <c r="D803" s="55" t="n"/>
      <c r="E803" s="54" t="n"/>
      <c r="F803" s="54" t="n"/>
      <c r="G803" s="21">
        <f>IF(A803="","",DATE(YEAR(A803),MONTH(A803),1))</f>
        <v/>
      </c>
      <c r="H803" s="11">
        <f>IF(AND(A803="",D803=""),"",IF(A803="","Add a date",IF(C803="","Pick a category",IF(COUNTIF(Categories!$A$6:$A$30,C803)=0,"Not in Categories",IF(D803="","Add the amount","OK")))))</f>
        <v/>
      </c>
      <c r="I803" s="22">
        <f>IF(AND(G803&lt;&gt;"",G803=Dashboard!$C$4,N(D803)&gt;0),D803+ROW()/10000000,"")</f>
        <v/>
      </c>
    </row>
    <row r="804">
      <c r="A804" s="56" t="n"/>
      <c r="B804" s="54" t="n"/>
      <c r="C804" s="54" t="n"/>
      <c r="D804" s="55" t="n"/>
      <c r="E804" s="54" t="n"/>
      <c r="F804" s="54" t="n"/>
      <c r="G804" s="21">
        <f>IF(A804="","",DATE(YEAR(A804),MONTH(A804),1))</f>
        <v/>
      </c>
      <c r="H804" s="11">
        <f>IF(AND(A804="",D804=""),"",IF(A804="","Add a date",IF(C804="","Pick a category",IF(COUNTIF(Categories!$A$6:$A$30,C804)=0,"Not in Categories",IF(D804="","Add the amount","OK")))))</f>
        <v/>
      </c>
      <c r="I804" s="22">
        <f>IF(AND(G804&lt;&gt;"",G804=Dashboard!$C$4,N(D804)&gt;0),D804+ROW()/10000000,"")</f>
        <v/>
      </c>
    </row>
    <row r="805">
      <c r="A805" s="56" t="n"/>
      <c r="B805" s="54" t="n"/>
      <c r="C805" s="54" t="n"/>
      <c r="D805" s="55" t="n"/>
      <c r="E805" s="54" t="n"/>
      <c r="F805" s="54" t="n"/>
      <c r="G805" s="21">
        <f>IF(A805="","",DATE(YEAR(A805),MONTH(A805),1))</f>
        <v/>
      </c>
      <c r="H805" s="11">
        <f>IF(AND(A805="",D805=""),"",IF(A805="","Add a date",IF(C805="","Pick a category",IF(COUNTIF(Categories!$A$6:$A$30,C805)=0,"Not in Categories",IF(D805="","Add the amount","OK")))))</f>
        <v/>
      </c>
      <c r="I805" s="22">
        <f>IF(AND(G805&lt;&gt;"",G805=Dashboard!$C$4,N(D805)&gt;0),D805+ROW()/10000000,"")</f>
        <v/>
      </c>
    </row>
    <row r="806">
      <c r="A806" s="56" t="n"/>
      <c r="B806" s="54" t="n"/>
      <c r="C806" s="54" t="n"/>
      <c r="D806" s="55" t="n"/>
      <c r="E806" s="54" t="n"/>
      <c r="F806" s="54" t="n"/>
      <c r="G806" s="21">
        <f>IF(A806="","",DATE(YEAR(A806),MONTH(A806),1))</f>
        <v/>
      </c>
      <c r="H806" s="11">
        <f>IF(AND(A806="",D806=""),"",IF(A806="","Add a date",IF(C806="","Pick a category",IF(COUNTIF(Categories!$A$6:$A$30,C806)=0,"Not in Categories",IF(D806="","Add the amount","OK")))))</f>
        <v/>
      </c>
      <c r="I806" s="22">
        <f>IF(AND(G806&lt;&gt;"",G806=Dashboard!$C$4,N(D806)&gt;0),D806+ROW()/10000000,"")</f>
        <v/>
      </c>
    </row>
    <row r="807">
      <c r="A807" s="56" t="n"/>
      <c r="B807" s="54" t="n"/>
      <c r="C807" s="54" t="n"/>
      <c r="D807" s="55" t="n"/>
      <c r="E807" s="54" t="n"/>
      <c r="F807" s="54" t="n"/>
      <c r="G807" s="21">
        <f>IF(A807="","",DATE(YEAR(A807),MONTH(A807),1))</f>
        <v/>
      </c>
      <c r="H807" s="11">
        <f>IF(AND(A807="",D807=""),"",IF(A807="","Add a date",IF(C807="","Pick a category",IF(COUNTIF(Categories!$A$6:$A$30,C807)=0,"Not in Categories",IF(D807="","Add the amount","OK")))))</f>
        <v/>
      </c>
      <c r="I807" s="22">
        <f>IF(AND(G807&lt;&gt;"",G807=Dashboard!$C$4,N(D807)&gt;0),D807+ROW()/10000000,"")</f>
        <v/>
      </c>
    </row>
    <row r="808">
      <c r="A808" s="56" t="n"/>
      <c r="B808" s="54" t="n"/>
      <c r="C808" s="54" t="n"/>
      <c r="D808" s="55" t="n"/>
      <c r="E808" s="54" t="n"/>
      <c r="F808" s="54" t="n"/>
      <c r="G808" s="21">
        <f>IF(A808="","",DATE(YEAR(A808),MONTH(A808),1))</f>
        <v/>
      </c>
      <c r="H808" s="11">
        <f>IF(AND(A808="",D808=""),"",IF(A808="","Add a date",IF(C808="","Pick a category",IF(COUNTIF(Categories!$A$6:$A$30,C808)=0,"Not in Categories",IF(D808="","Add the amount","OK")))))</f>
        <v/>
      </c>
      <c r="I808" s="22">
        <f>IF(AND(G808&lt;&gt;"",G808=Dashboard!$C$4,N(D808)&gt;0),D808+ROW()/10000000,"")</f>
        <v/>
      </c>
    </row>
    <row r="809">
      <c r="A809" s="56" t="n"/>
      <c r="B809" s="54" t="n"/>
      <c r="C809" s="54" t="n"/>
      <c r="D809" s="55" t="n"/>
      <c r="E809" s="54" t="n"/>
      <c r="F809" s="54" t="n"/>
      <c r="G809" s="21">
        <f>IF(A809="","",DATE(YEAR(A809),MONTH(A809),1))</f>
        <v/>
      </c>
      <c r="H809" s="11">
        <f>IF(AND(A809="",D809=""),"",IF(A809="","Add a date",IF(C809="","Pick a category",IF(COUNTIF(Categories!$A$6:$A$30,C809)=0,"Not in Categories",IF(D809="","Add the amount","OK")))))</f>
        <v/>
      </c>
      <c r="I809" s="22">
        <f>IF(AND(G809&lt;&gt;"",G809=Dashboard!$C$4,N(D809)&gt;0),D809+ROW()/10000000,"")</f>
        <v/>
      </c>
    </row>
    <row r="810">
      <c r="A810" s="56" t="n"/>
      <c r="B810" s="54" t="n"/>
      <c r="C810" s="54" t="n"/>
      <c r="D810" s="55" t="n"/>
      <c r="E810" s="54" t="n"/>
      <c r="F810" s="54" t="n"/>
      <c r="G810" s="21">
        <f>IF(A810="","",DATE(YEAR(A810),MONTH(A810),1))</f>
        <v/>
      </c>
      <c r="H810" s="11">
        <f>IF(AND(A810="",D810=""),"",IF(A810="","Add a date",IF(C810="","Pick a category",IF(COUNTIF(Categories!$A$6:$A$30,C810)=0,"Not in Categories",IF(D810="","Add the amount","OK")))))</f>
        <v/>
      </c>
      <c r="I810" s="22">
        <f>IF(AND(G810&lt;&gt;"",G810=Dashboard!$C$4,N(D810)&gt;0),D810+ROW()/10000000,"")</f>
        <v/>
      </c>
    </row>
    <row r="811">
      <c r="A811" s="56" t="n"/>
      <c r="B811" s="54" t="n"/>
      <c r="C811" s="54" t="n"/>
      <c r="D811" s="55" t="n"/>
      <c r="E811" s="54" t="n"/>
      <c r="F811" s="54" t="n"/>
      <c r="G811" s="21">
        <f>IF(A811="","",DATE(YEAR(A811),MONTH(A811),1))</f>
        <v/>
      </c>
      <c r="H811" s="11">
        <f>IF(AND(A811="",D811=""),"",IF(A811="","Add a date",IF(C811="","Pick a category",IF(COUNTIF(Categories!$A$6:$A$30,C811)=0,"Not in Categories",IF(D811="","Add the amount","OK")))))</f>
        <v/>
      </c>
      <c r="I811" s="22">
        <f>IF(AND(G811&lt;&gt;"",G811=Dashboard!$C$4,N(D811)&gt;0),D811+ROW()/10000000,"")</f>
        <v/>
      </c>
    </row>
    <row r="812">
      <c r="A812" s="56" t="n"/>
      <c r="B812" s="54" t="n"/>
      <c r="C812" s="54" t="n"/>
      <c r="D812" s="55" t="n"/>
      <c r="E812" s="54" t="n"/>
      <c r="F812" s="54" t="n"/>
      <c r="G812" s="21">
        <f>IF(A812="","",DATE(YEAR(A812),MONTH(A812),1))</f>
        <v/>
      </c>
      <c r="H812" s="11">
        <f>IF(AND(A812="",D812=""),"",IF(A812="","Add a date",IF(C812="","Pick a category",IF(COUNTIF(Categories!$A$6:$A$30,C812)=0,"Not in Categories",IF(D812="","Add the amount","OK")))))</f>
        <v/>
      </c>
      <c r="I812" s="22">
        <f>IF(AND(G812&lt;&gt;"",G812=Dashboard!$C$4,N(D812)&gt;0),D812+ROW()/10000000,"")</f>
        <v/>
      </c>
    </row>
    <row r="813">
      <c r="A813" s="56" t="n"/>
      <c r="B813" s="54" t="n"/>
      <c r="C813" s="54" t="n"/>
      <c r="D813" s="55" t="n"/>
      <c r="E813" s="54" t="n"/>
      <c r="F813" s="54" t="n"/>
      <c r="G813" s="21">
        <f>IF(A813="","",DATE(YEAR(A813),MONTH(A813),1))</f>
        <v/>
      </c>
      <c r="H813" s="11">
        <f>IF(AND(A813="",D813=""),"",IF(A813="","Add a date",IF(C813="","Pick a category",IF(COUNTIF(Categories!$A$6:$A$30,C813)=0,"Not in Categories",IF(D813="","Add the amount","OK")))))</f>
        <v/>
      </c>
      <c r="I813" s="22">
        <f>IF(AND(G813&lt;&gt;"",G813=Dashboard!$C$4,N(D813)&gt;0),D813+ROW()/10000000,"")</f>
        <v/>
      </c>
    </row>
    <row r="814">
      <c r="A814" s="56" t="n"/>
      <c r="B814" s="54" t="n"/>
      <c r="C814" s="54" t="n"/>
      <c r="D814" s="55" t="n"/>
      <c r="E814" s="54" t="n"/>
      <c r="F814" s="54" t="n"/>
      <c r="G814" s="21">
        <f>IF(A814="","",DATE(YEAR(A814),MONTH(A814),1))</f>
        <v/>
      </c>
      <c r="H814" s="11">
        <f>IF(AND(A814="",D814=""),"",IF(A814="","Add a date",IF(C814="","Pick a category",IF(COUNTIF(Categories!$A$6:$A$30,C814)=0,"Not in Categories",IF(D814="","Add the amount","OK")))))</f>
        <v/>
      </c>
      <c r="I814" s="22">
        <f>IF(AND(G814&lt;&gt;"",G814=Dashboard!$C$4,N(D814)&gt;0),D814+ROW()/10000000,"")</f>
        <v/>
      </c>
    </row>
    <row r="815">
      <c r="A815" s="56" t="n"/>
      <c r="B815" s="54" t="n"/>
      <c r="C815" s="54" t="n"/>
      <c r="D815" s="55" t="n"/>
      <c r="E815" s="54" t="n"/>
      <c r="F815" s="54" t="n"/>
      <c r="G815" s="21">
        <f>IF(A815="","",DATE(YEAR(A815),MONTH(A815),1))</f>
        <v/>
      </c>
      <c r="H815" s="11">
        <f>IF(AND(A815="",D815=""),"",IF(A815="","Add a date",IF(C815="","Pick a category",IF(COUNTIF(Categories!$A$6:$A$30,C815)=0,"Not in Categories",IF(D815="","Add the amount","OK")))))</f>
        <v/>
      </c>
      <c r="I815" s="22">
        <f>IF(AND(G815&lt;&gt;"",G815=Dashboard!$C$4,N(D815)&gt;0),D815+ROW()/10000000,"")</f>
        <v/>
      </c>
    </row>
    <row r="816">
      <c r="A816" s="56" t="n"/>
      <c r="B816" s="54" t="n"/>
      <c r="C816" s="54" t="n"/>
      <c r="D816" s="55" t="n"/>
      <c r="E816" s="54" t="n"/>
      <c r="F816" s="54" t="n"/>
      <c r="G816" s="21">
        <f>IF(A816="","",DATE(YEAR(A816),MONTH(A816),1))</f>
        <v/>
      </c>
      <c r="H816" s="11">
        <f>IF(AND(A816="",D816=""),"",IF(A816="","Add a date",IF(C816="","Pick a category",IF(COUNTIF(Categories!$A$6:$A$30,C816)=0,"Not in Categories",IF(D816="","Add the amount","OK")))))</f>
        <v/>
      </c>
      <c r="I816" s="22">
        <f>IF(AND(G816&lt;&gt;"",G816=Dashboard!$C$4,N(D816)&gt;0),D816+ROW()/10000000,"")</f>
        <v/>
      </c>
    </row>
    <row r="817">
      <c r="A817" s="56" t="n"/>
      <c r="B817" s="54" t="n"/>
      <c r="C817" s="54" t="n"/>
      <c r="D817" s="55" t="n"/>
      <c r="E817" s="54" t="n"/>
      <c r="F817" s="54" t="n"/>
      <c r="G817" s="21">
        <f>IF(A817="","",DATE(YEAR(A817),MONTH(A817),1))</f>
        <v/>
      </c>
      <c r="H817" s="11">
        <f>IF(AND(A817="",D817=""),"",IF(A817="","Add a date",IF(C817="","Pick a category",IF(COUNTIF(Categories!$A$6:$A$30,C817)=0,"Not in Categories",IF(D817="","Add the amount","OK")))))</f>
        <v/>
      </c>
      <c r="I817" s="22">
        <f>IF(AND(G817&lt;&gt;"",G817=Dashboard!$C$4,N(D817)&gt;0),D817+ROW()/10000000,"")</f>
        <v/>
      </c>
    </row>
    <row r="818">
      <c r="A818" s="56" t="n"/>
      <c r="B818" s="54" t="n"/>
      <c r="C818" s="54" t="n"/>
      <c r="D818" s="55" t="n"/>
      <c r="E818" s="54" t="n"/>
      <c r="F818" s="54" t="n"/>
      <c r="G818" s="21">
        <f>IF(A818="","",DATE(YEAR(A818),MONTH(A818),1))</f>
        <v/>
      </c>
      <c r="H818" s="11">
        <f>IF(AND(A818="",D818=""),"",IF(A818="","Add a date",IF(C818="","Pick a category",IF(COUNTIF(Categories!$A$6:$A$30,C818)=0,"Not in Categories",IF(D818="","Add the amount","OK")))))</f>
        <v/>
      </c>
      <c r="I818" s="22">
        <f>IF(AND(G818&lt;&gt;"",G818=Dashboard!$C$4,N(D818)&gt;0),D818+ROW()/10000000,"")</f>
        <v/>
      </c>
    </row>
    <row r="819">
      <c r="A819" s="56" t="n"/>
      <c r="B819" s="54" t="n"/>
      <c r="C819" s="54" t="n"/>
      <c r="D819" s="55" t="n"/>
      <c r="E819" s="54" t="n"/>
      <c r="F819" s="54" t="n"/>
      <c r="G819" s="21">
        <f>IF(A819="","",DATE(YEAR(A819),MONTH(A819),1))</f>
        <v/>
      </c>
      <c r="H819" s="11">
        <f>IF(AND(A819="",D819=""),"",IF(A819="","Add a date",IF(C819="","Pick a category",IF(COUNTIF(Categories!$A$6:$A$30,C819)=0,"Not in Categories",IF(D819="","Add the amount","OK")))))</f>
        <v/>
      </c>
      <c r="I819" s="22">
        <f>IF(AND(G819&lt;&gt;"",G819=Dashboard!$C$4,N(D819)&gt;0),D819+ROW()/10000000,"")</f>
        <v/>
      </c>
    </row>
    <row r="820">
      <c r="A820" s="56" t="n"/>
      <c r="B820" s="54" t="n"/>
      <c r="C820" s="54" t="n"/>
      <c r="D820" s="55" t="n"/>
      <c r="E820" s="54" t="n"/>
      <c r="F820" s="54" t="n"/>
      <c r="G820" s="21">
        <f>IF(A820="","",DATE(YEAR(A820),MONTH(A820),1))</f>
        <v/>
      </c>
      <c r="H820" s="11">
        <f>IF(AND(A820="",D820=""),"",IF(A820="","Add a date",IF(C820="","Pick a category",IF(COUNTIF(Categories!$A$6:$A$30,C820)=0,"Not in Categories",IF(D820="","Add the amount","OK")))))</f>
        <v/>
      </c>
      <c r="I820" s="22">
        <f>IF(AND(G820&lt;&gt;"",G820=Dashboard!$C$4,N(D820)&gt;0),D820+ROW()/10000000,"")</f>
        <v/>
      </c>
    </row>
    <row r="821">
      <c r="A821" s="56" t="n"/>
      <c r="B821" s="54" t="n"/>
      <c r="C821" s="54" t="n"/>
      <c r="D821" s="55" t="n"/>
      <c r="E821" s="54" t="n"/>
      <c r="F821" s="54" t="n"/>
      <c r="G821" s="21">
        <f>IF(A821="","",DATE(YEAR(A821),MONTH(A821),1))</f>
        <v/>
      </c>
      <c r="H821" s="11">
        <f>IF(AND(A821="",D821=""),"",IF(A821="","Add a date",IF(C821="","Pick a category",IF(COUNTIF(Categories!$A$6:$A$30,C821)=0,"Not in Categories",IF(D821="","Add the amount","OK")))))</f>
        <v/>
      </c>
      <c r="I821" s="22">
        <f>IF(AND(G821&lt;&gt;"",G821=Dashboard!$C$4,N(D821)&gt;0),D821+ROW()/10000000,"")</f>
        <v/>
      </c>
    </row>
    <row r="822">
      <c r="A822" s="56" t="n"/>
      <c r="B822" s="54" t="n"/>
      <c r="C822" s="54" t="n"/>
      <c r="D822" s="55" t="n"/>
      <c r="E822" s="54" t="n"/>
      <c r="F822" s="54" t="n"/>
      <c r="G822" s="21">
        <f>IF(A822="","",DATE(YEAR(A822),MONTH(A822),1))</f>
        <v/>
      </c>
      <c r="H822" s="11">
        <f>IF(AND(A822="",D822=""),"",IF(A822="","Add a date",IF(C822="","Pick a category",IF(COUNTIF(Categories!$A$6:$A$30,C822)=0,"Not in Categories",IF(D822="","Add the amount","OK")))))</f>
        <v/>
      </c>
      <c r="I822" s="22">
        <f>IF(AND(G822&lt;&gt;"",G822=Dashboard!$C$4,N(D822)&gt;0),D822+ROW()/10000000,"")</f>
        <v/>
      </c>
    </row>
    <row r="823">
      <c r="A823" s="56" t="n"/>
      <c r="B823" s="54" t="n"/>
      <c r="C823" s="54" t="n"/>
      <c r="D823" s="55" t="n"/>
      <c r="E823" s="54" t="n"/>
      <c r="F823" s="54" t="n"/>
      <c r="G823" s="21">
        <f>IF(A823="","",DATE(YEAR(A823),MONTH(A823),1))</f>
        <v/>
      </c>
      <c r="H823" s="11">
        <f>IF(AND(A823="",D823=""),"",IF(A823="","Add a date",IF(C823="","Pick a category",IF(COUNTIF(Categories!$A$6:$A$30,C823)=0,"Not in Categories",IF(D823="","Add the amount","OK")))))</f>
        <v/>
      </c>
      <c r="I823" s="22">
        <f>IF(AND(G823&lt;&gt;"",G823=Dashboard!$C$4,N(D823)&gt;0),D823+ROW()/10000000,"")</f>
        <v/>
      </c>
    </row>
    <row r="824">
      <c r="A824" s="56" t="n"/>
      <c r="B824" s="54" t="n"/>
      <c r="C824" s="54" t="n"/>
      <c r="D824" s="55" t="n"/>
      <c r="E824" s="54" t="n"/>
      <c r="F824" s="54" t="n"/>
      <c r="G824" s="21">
        <f>IF(A824="","",DATE(YEAR(A824),MONTH(A824),1))</f>
        <v/>
      </c>
      <c r="H824" s="11">
        <f>IF(AND(A824="",D824=""),"",IF(A824="","Add a date",IF(C824="","Pick a category",IF(COUNTIF(Categories!$A$6:$A$30,C824)=0,"Not in Categories",IF(D824="","Add the amount","OK")))))</f>
        <v/>
      </c>
      <c r="I824" s="22">
        <f>IF(AND(G824&lt;&gt;"",G824=Dashboard!$C$4,N(D824)&gt;0),D824+ROW()/10000000,"")</f>
        <v/>
      </c>
    </row>
    <row r="825">
      <c r="A825" s="56" t="n"/>
      <c r="B825" s="54" t="n"/>
      <c r="C825" s="54" t="n"/>
      <c r="D825" s="55" t="n"/>
      <c r="E825" s="54" t="n"/>
      <c r="F825" s="54" t="n"/>
      <c r="G825" s="21">
        <f>IF(A825="","",DATE(YEAR(A825),MONTH(A825),1))</f>
        <v/>
      </c>
      <c r="H825" s="11">
        <f>IF(AND(A825="",D825=""),"",IF(A825="","Add a date",IF(C825="","Pick a category",IF(COUNTIF(Categories!$A$6:$A$30,C825)=0,"Not in Categories",IF(D825="","Add the amount","OK")))))</f>
        <v/>
      </c>
      <c r="I825" s="22">
        <f>IF(AND(G825&lt;&gt;"",G825=Dashboard!$C$4,N(D825)&gt;0),D825+ROW()/10000000,"")</f>
        <v/>
      </c>
    </row>
    <row r="826">
      <c r="A826" s="56" t="n"/>
      <c r="B826" s="54" t="n"/>
      <c r="C826" s="54" t="n"/>
      <c r="D826" s="55" t="n"/>
      <c r="E826" s="54" t="n"/>
      <c r="F826" s="54" t="n"/>
      <c r="G826" s="21">
        <f>IF(A826="","",DATE(YEAR(A826),MONTH(A826),1))</f>
        <v/>
      </c>
      <c r="H826" s="11">
        <f>IF(AND(A826="",D826=""),"",IF(A826="","Add a date",IF(C826="","Pick a category",IF(COUNTIF(Categories!$A$6:$A$30,C826)=0,"Not in Categories",IF(D826="","Add the amount","OK")))))</f>
        <v/>
      </c>
      <c r="I826" s="22">
        <f>IF(AND(G826&lt;&gt;"",G826=Dashboard!$C$4,N(D826)&gt;0),D826+ROW()/10000000,"")</f>
        <v/>
      </c>
    </row>
    <row r="827">
      <c r="A827" s="56" t="n"/>
      <c r="B827" s="54" t="n"/>
      <c r="C827" s="54" t="n"/>
      <c r="D827" s="55" t="n"/>
      <c r="E827" s="54" t="n"/>
      <c r="F827" s="54" t="n"/>
      <c r="G827" s="21">
        <f>IF(A827="","",DATE(YEAR(A827),MONTH(A827),1))</f>
        <v/>
      </c>
      <c r="H827" s="11">
        <f>IF(AND(A827="",D827=""),"",IF(A827="","Add a date",IF(C827="","Pick a category",IF(COUNTIF(Categories!$A$6:$A$30,C827)=0,"Not in Categories",IF(D827="","Add the amount","OK")))))</f>
        <v/>
      </c>
      <c r="I827" s="22">
        <f>IF(AND(G827&lt;&gt;"",G827=Dashboard!$C$4,N(D827)&gt;0),D827+ROW()/10000000,"")</f>
        <v/>
      </c>
    </row>
    <row r="828">
      <c r="A828" s="56" t="n"/>
      <c r="B828" s="54" t="n"/>
      <c r="C828" s="54" t="n"/>
      <c r="D828" s="55" t="n"/>
      <c r="E828" s="54" t="n"/>
      <c r="F828" s="54" t="n"/>
      <c r="G828" s="21">
        <f>IF(A828="","",DATE(YEAR(A828),MONTH(A828),1))</f>
        <v/>
      </c>
      <c r="H828" s="11">
        <f>IF(AND(A828="",D828=""),"",IF(A828="","Add a date",IF(C828="","Pick a category",IF(COUNTIF(Categories!$A$6:$A$30,C828)=0,"Not in Categories",IF(D828="","Add the amount","OK")))))</f>
        <v/>
      </c>
      <c r="I828" s="22">
        <f>IF(AND(G828&lt;&gt;"",G828=Dashboard!$C$4,N(D828)&gt;0),D828+ROW()/10000000,"")</f>
        <v/>
      </c>
    </row>
    <row r="829">
      <c r="A829" s="56" t="n"/>
      <c r="B829" s="54" t="n"/>
      <c r="C829" s="54" t="n"/>
      <c r="D829" s="55" t="n"/>
      <c r="E829" s="54" t="n"/>
      <c r="F829" s="54" t="n"/>
      <c r="G829" s="21">
        <f>IF(A829="","",DATE(YEAR(A829),MONTH(A829),1))</f>
        <v/>
      </c>
      <c r="H829" s="11">
        <f>IF(AND(A829="",D829=""),"",IF(A829="","Add a date",IF(C829="","Pick a category",IF(COUNTIF(Categories!$A$6:$A$30,C829)=0,"Not in Categories",IF(D829="","Add the amount","OK")))))</f>
        <v/>
      </c>
      <c r="I829" s="22">
        <f>IF(AND(G829&lt;&gt;"",G829=Dashboard!$C$4,N(D829)&gt;0),D829+ROW()/10000000,"")</f>
        <v/>
      </c>
    </row>
    <row r="830">
      <c r="A830" s="56" t="n"/>
      <c r="B830" s="54" t="n"/>
      <c r="C830" s="54" t="n"/>
      <c r="D830" s="55" t="n"/>
      <c r="E830" s="54" t="n"/>
      <c r="F830" s="54" t="n"/>
      <c r="G830" s="21">
        <f>IF(A830="","",DATE(YEAR(A830),MONTH(A830),1))</f>
        <v/>
      </c>
      <c r="H830" s="11">
        <f>IF(AND(A830="",D830=""),"",IF(A830="","Add a date",IF(C830="","Pick a category",IF(COUNTIF(Categories!$A$6:$A$30,C830)=0,"Not in Categories",IF(D830="","Add the amount","OK")))))</f>
        <v/>
      </c>
      <c r="I830" s="22">
        <f>IF(AND(G830&lt;&gt;"",G830=Dashboard!$C$4,N(D830)&gt;0),D830+ROW()/10000000,"")</f>
        <v/>
      </c>
    </row>
    <row r="831">
      <c r="A831" s="56" t="n"/>
      <c r="B831" s="54" t="n"/>
      <c r="C831" s="54" t="n"/>
      <c r="D831" s="55" t="n"/>
      <c r="E831" s="54" t="n"/>
      <c r="F831" s="54" t="n"/>
      <c r="G831" s="21">
        <f>IF(A831="","",DATE(YEAR(A831),MONTH(A831),1))</f>
        <v/>
      </c>
      <c r="H831" s="11">
        <f>IF(AND(A831="",D831=""),"",IF(A831="","Add a date",IF(C831="","Pick a category",IF(COUNTIF(Categories!$A$6:$A$30,C831)=0,"Not in Categories",IF(D831="","Add the amount","OK")))))</f>
        <v/>
      </c>
      <c r="I831" s="22">
        <f>IF(AND(G831&lt;&gt;"",G831=Dashboard!$C$4,N(D831)&gt;0),D831+ROW()/10000000,"")</f>
        <v/>
      </c>
    </row>
    <row r="832">
      <c r="A832" s="56" t="n"/>
      <c r="B832" s="54" t="n"/>
      <c r="C832" s="54" t="n"/>
      <c r="D832" s="55" t="n"/>
      <c r="E832" s="54" t="n"/>
      <c r="F832" s="54" t="n"/>
      <c r="G832" s="21">
        <f>IF(A832="","",DATE(YEAR(A832),MONTH(A832),1))</f>
        <v/>
      </c>
      <c r="H832" s="11">
        <f>IF(AND(A832="",D832=""),"",IF(A832="","Add a date",IF(C832="","Pick a category",IF(COUNTIF(Categories!$A$6:$A$30,C832)=0,"Not in Categories",IF(D832="","Add the amount","OK")))))</f>
        <v/>
      </c>
      <c r="I832" s="22">
        <f>IF(AND(G832&lt;&gt;"",G832=Dashboard!$C$4,N(D832)&gt;0),D832+ROW()/10000000,"")</f>
        <v/>
      </c>
    </row>
    <row r="833">
      <c r="A833" s="56" t="n"/>
      <c r="B833" s="54" t="n"/>
      <c r="C833" s="54" t="n"/>
      <c r="D833" s="55" t="n"/>
      <c r="E833" s="54" t="n"/>
      <c r="F833" s="54" t="n"/>
      <c r="G833" s="21">
        <f>IF(A833="","",DATE(YEAR(A833),MONTH(A833),1))</f>
        <v/>
      </c>
      <c r="H833" s="11">
        <f>IF(AND(A833="",D833=""),"",IF(A833="","Add a date",IF(C833="","Pick a category",IF(COUNTIF(Categories!$A$6:$A$30,C833)=0,"Not in Categories",IF(D833="","Add the amount","OK")))))</f>
        <v/>
      </c>
      <c r="I833" s="22">
        <f>IF(AND(G833&lt;&gt;"",G833=Dashboard!$C$4,N(D833)&gt;0),D833+ROW()/10000000,"")</f>
        <v/>
      </c>
    </row>
    <row r="834">
      <c r="A834" s="56" t="n"/>
      <c r="B834" s="54" t="n"/>
      <c r="C834" s="54" t="n"/>
      <c r="D834" s="55" t="n"/>
      <c r="E834" s="54" t="n"/>
      <c r="F834" s="54" t="n"/>
      <c r="G834" s="21">
        <f>IF(A834="","",DATE(YEAR(A834),MONTH(A834),1))</f>
        <v/>
      </c>
      <c r="H834" s="11">
        <f>IF(AND(A834="",D834=""),"",IF(A834="","Add a date",IF(C834="","Pick a category",IF(COUNTIF(Categories!$A$6:$A$30,C834)=0,"Not in Categories",IF(D834="","Add the amount","OK")))))</f>
        <v/>
      </c>
      <c r="I834" s="22">
        <f>IF(AND(G834&lt;&gt;"",G834=Dashboard!$C$4,N(D834)&gt;0),D834+ROW()/10000000,"")</f>
        <v/>
      </c>
    </row>
    <row r="835">
      <c r="A835" s="56" t="n"/>
      <c r="B835" s="54" t="n"/>
      <c r="C835" s="54" t="n"/>
      <c r="D835" s="55" t="n"/>
      <c r="E835" s="54" t="n"/>
      <c r="F835" s="54" t="n"/>
      <c r="G835" s="21">
        <f>IF(A835="","",DATE(YEAR(A835),MONTH(A835),1))</f>
        <v/>
      </c>
      <c r="H835" s="11">
        <f>IF(AND(A835="",D835=""),"",IF(A835="","Add a date",IF(C835="","Pick a category",IF(COUNTIF(Categories!$A$6:$A$30,C835)=0,"Not in Categories",IF(D835="","Add the amount","OK")))))</f>
        <v/>
      </c>
      <c r="I835" s="22">
        <f>IF(AND(G835&lt;&gt;"",G835=Dashboard!$C$4,N(D835)&gt;0),D835+ROW()/10000000,"")</f>
        <v/>
      </c>
    </row>
    <row r="836">
      <c r="A836" s="56" t="n"/>
      <c r="B836" s="54" t="n"/>
      <c r="C836" s="54" t="n"/>
      <c r="D836" s="55" t="n"/>
      <c r="E836" s="54" t="n"/>
      <c r="F836" s="54" t="n"/>
      <c r="G836" s="21">
        <f>IF(A836="","",DATE(YEAR(A836),MONTH(A836),1))</f>
        <v/>
      </c>
      <c r="H836" s="11">
        <f>IF(AND(A836="",D836=""),"",IF(A836="","Add a date",IF(C836="","Pick a category",IF(COUNTIF(Categories!$A$6:$A$30,C836)=0,"Not in Categories",IF(D836="","Add the amount","OK")))))</f>
        <v/>
      </c>
      <c r="I836" s="22">
        <f>IF(AND(G836&lt;&gt;"",G836=Dashboard!$C$4,N(D836)&gt;0),D836+ROW()/10000000,"")</f>
        <v/>
      </c>
    </row>
    <row r="837">
      <c r="A837" s="56" t="n"/>
      <c r="B837" s="54" t="n"/>
      <c r="C837" s="54" t="n"/>
      <c r="D837" s="55" t="n"/>
      <c r="E837" s="54" t="n"/>
      <c r="F837" s="54" t="n"/>
      <c r="G837" s="21">
        <f>IF(A837="","",DATE(YEAR(A837),MONTH(A837),1))</f>
        <v/>
      </c>
      <c r="H837" s="11">
        <f>IF(AND(A837="",D837=""),"",IF(A837="","Add a date",IF(C837="","Pick a category",IF(COUNTIF(Categories!$A$6:$A$30,C837)=0,"Not in Categories",IF(D837="","Add the amount","OK")))))</f>
        <v/>
      </c>
      <c r="I837" s="22">
        <f>IF(AND(G837&lt;&gt;"",G837=Dashboard!$C$4,N(D837)&gt;0),D837+ROW()/10000000,"")</f>
        <v/>
      </c>
    </row>
    <row r="838">
      <c r="A838" s="56" t="n"/>
      <c r="B838" s="54" t="n"/>
      <c r="C838" s="54" t="n"/>
      <c r="D838" s="55" t="n"/>
      <c r="E838" s="54" t="n"/>
      <c r="F838" s="54" t="n"/>
      <c r="G838" s="21">
        <f>IF(A838="","",DATE(YEAR(A838),MONTH(A838),1))</f>
        <v/>
      </c>
      <c r="H838" s="11">
        <f>IF(AND(A838="",D838=""),"",IF(A838="","Add a date",IF(C838="","Pick a category",IF(COUNTIF(Categories!$A$6:$A$30,C838)=0,"Not in Categories",IF(D838="","Add the amount","OK")))))</f>
        <v/>
      </c>
      <c r="I838" s="22">
        <f>IF(AND(G838&lt;&gt;"",G838=Dashboard!$C$4,N(D838)&gt;0),D838+ROW()/10000000,"")</f>
        <v/>
      </c>
    </row>
    <row r="839">
      <c r="A839" s="56" t="n"/>
      <c r="B839" s="54" t="n"/>
      <c r="C839" s="54" t="n"/>
      <c r="D839" s="55" t="n"/>
      <c r="E839" s="54" t="n"/>
      <c r="F839" s="54" t="n"/>
      <c r="G839" s="21">
        <f>IF(A839="","",DATE(YEAR(A839),MONTH(A839),1))</f>
        <v/>
      </c>
      <c r="H839" s="11">
        <f>IF(AND(A839="",D839=""),"",IF(A839="","Add a date",IF(C839="","Pick a category",IF(COUNTIF(Categories!$A$6:$A$30,C839)=0,"Not in Categories",IF(D839="","Add the amount","OK")))))</f>
        <v/>
      </c>
      <c r="I839" s="22">
        <f>IF(AND(G839&lt;&gt;"",G839=Dashboard!$C$4,N(D839)&gt;0),D839+ROW()/10000000,"")</f>
        <v/>
      </c>
    </row>
    <row r="840">
      <c r="A840" s="56" t="n"/>
      <c r="B840" s="54" t="n"/>
      <c r="C840" s="54" t="n"/>
      <c r="D840" s="55" t="n"/>
      <c r="E840" s="54" t="n"/>
      <c r="F840" s="54" t="n"/>
      <c r="G840" s="21">
        <f>IF(A840="","",DATE(YEAR(A840),MONTH(A840),1))</f>
        <v/>
      </c>
      <c r="H840" s="11">
        <f>IF(AND(A840="",D840=""),"",IF(A840="","Add a date",IF(C840="","Pick a category",IF(COUNTIF(Categories!$A$6:$A$30,C840)=0,"Not in Categories",IF(D840="","Add the amount","OK")))))</f>
        <v/>
      </c>
      <c r="I840" s="22">
        <f>IF(AND(G840&lt;&gt;"",G840=Dashboard!$C$4,N(D840)&gt;0),D840+ROW()/10000000,"")</f>
        <v/>
      </c>
    </row>
    <row r="841">
      <c r="A841" s="56" t="n"/>
      <c r="B841" s="54" t="n"/>
      <c r="C841" s="54" t="n"/>
      <c r="D841" s="55" t="n"/>
      <c r="E841" s="54" t="n"/>
      <c r="F841" s="54" t="n"/>
      <c r="G841" s="21">
        <f>IF(A841="","",DATE(YEAR(A841),MONTH(A841),1))</f>
        <v/>
      </c>
      <c r="H841" s="11">
        <f>IF(AND(A841="",D841=""),"",IF(A841="","Add a date",IF(C841="","Pick a category",IF(COUNTIF(Categories!$A$6:$A$30,C841)=0,"Not in Categories",IF(D841="","Add the amount","OK")))))</f>
        <v/>
      </c>
      <c r="I841" s="22">
        <f>IF(AND(G841&lt;&gt;"",G841=Dashboard!$C$4,N(D841)&gt;0),D841+ROW()/10000000,"")</f>
        <v/>
      </c>
    </row>
    <row r="842">
      <c r="A842" s="56" t="n"/>
      <c r="B842" s="54" t="n"/>
      <c r="C842" s="54" t="n"/>
      <c r="D842" s="55" t="n"/>
      <c r="E842" s="54" t="n"/>
      <c r="F842" s="54" t="n"/>
      <c r="G842" s="21">
        <f>IF(A842="","",DATE(YEAR(A842),MONTH(A842),1))</f>
        <v/>
      </c>
      <c r="H842" s="11">
        <f>IF(AND(A842="",D842=""),"",IF(A842="","Add a date",IF(C842="","Pick a category",IF(COUNTIF(Categories!$A$6:$A$30,C842)=0,"Not in Categories",IF(D842="","Add the amount","OK")))))</f>
        <v/>
      </c>
      <c r="I842" s="22">
        <f>IF(AND(G842&lt;&gt;"",G842=Dashboard!$C$4,N(D842)&gt;0),D842+ROW()/10000000,"")</f>
        <v/>
      </c>
    </row>
    <row r="843">
      <c r="A843" s="56" t="n"/>
      <c r="B843" s="54" t="n"/>
      <c r="C843" s="54" t="n"/>
      <c r="D843" s="55" t="n"/>
      <c r="E843" s="54" t="n"/>
      <c r="F843" s="54" t="n"/>
      <c r="G843" s="21">
        <f>IF(A843="","",DATE(YEAR(A843),MONTH(A843),1))</f>
        <v/>
      </c>
      <c r="H843" s="11">
        <f>IF(AND(A843="",D843=""),"",IF(A843="","Add a date",IF(C843="","Pick a category",IF(COUNTIF(Categories!$A$6:$A$30,C843)=0,"Not in Categories",IF(D843="","Add the amount","OK")))))</f>
        <v/>
      </c>
      <c r="I843" s="22">
        <f>IF(AND(G843&lt;&gt;"",G843=Dashboard!$C$4,N(D843)&gt;0),D843+ROW()/10000000,"")</f>
        <v/>
      </c>
    </row>
    <row r="844">
      <c r="A844" s="56" t="n"/>
      <c r="B844" s="54" t="n"/>
      <c r="C844" s="54" t="n"/>
      <c r="D844" s="55" t="n"/>
      <c r="E844" s="54" t="n"/>
      <c r="F844" s="54" t="n"/>
      <c r="G844" s="21">
        <f>IF(A844="","",DATE(YEAR(A844),MONTH(A844),1))</f>
        <v/>
      </c>
      <c r="H844" s="11">
        <f>IF(AND(A844="",D844=""),"",IF(A844="","Add a date",IF(C844="","Pick a category",IF(COUNTIF(Categories!$A$6:$A$30,C844)=0,"Not in Categories",IF(D844="","Add the amount","OK")))))</f>
        <v/>
      </c>
      <c r="I844" s="22">
        <f>IF(AND(G844&lt;&gt;"",G844=Dashboard!$C$4,N(D844)&gt;0),D844+ROW()/10000000,"")</f>
        <v/>
      </c>
    </row>
    <row r="845">
      <c r="A845" s="56" t="n"/>
      <c r="B845" s="54" t="n"/>
      <c r="C845" s="54" t="n"/>
      <c r="D845" s="55" t="n"/>
      <c r="E845" s="54" t="n"/>
      <c r="F845" s="54" t="n"/>
      <c r="G845" s="21">
        <f>IF(A845="","",DATE(YEAR(A845),MONTH(A845),1))</f>
        <v/>
      </c>
      <c r="H845" s="11">
        <f>IF(AND(A845="",D845=""),"",IF(A845="","Add a date",IF(C845="","Pick a category",IF(COUNTIF(Categories!$A$6:$A$30,C845)=0,"Not in Categories",IF(D845="","Add the amount","OK")))))</f>
        <v/>
      </c>
      <c r="I845" s="22">
        <f>IF(AND(G845&lt;&gt;"",G845=Dashboard!$C$4,N(D845)&gt;0),D845+ROW()/10000000,"")</f>
        <v/>
      </c>
    </row>
    <row r="846">
      <c r="A846" s="56" t="n"/>
      <c r="B846" s="54" t="n"/>
      <c r="C846" s="54" t="n"/>
      <c r="D846" s="55" t="n"/>
      <c r="E846" s="54" t="n"/>
      <c r="F846" s="54" t="n"/>
      <c r="G846" s="21">
        <f>IF(A846="","",DATE(YEAR(A846),MONTH(A846),1))</f>
        <v/>
      </c>
      <c r="H846" s="11">
        <f>IF(AND(A846="",D846=""),"",IF(A846="","Add a date",IF(C846="","Pick a category",IF(COUNTIF(Categories!$A$6:$A$30,C846)=0,"Not in Categories",IF(D846="","Add the amount","OK")))))</f>
        <v/>
      </c>
      <c r="I846" s="22">
        <f>IF(AND(G846&lt;&gt;"",G846=Dashboard!$C$4,N(D846)&gt;0),D846+ROW()/10000000,"")</f>
        <v/>
      </c>
    </row>
    <row r="847">
      <c r="A847" s="56" t="n"/>
      <c r="B847" s="54" t="n"/>
      <c r="C847" s="54" t="n"/>
      <c r="D847" s="55" t="n"/>
      <c r="E847" s="54" t="n"/>
      <c r="F847" s="54" t="n"/>
      <c r="G847" s="21">
        <f>IF(A847="","",DATE(YEAR(A847),MONTH(A847),1))</f>
        <v/>
      </c>
      <c r="H847" s="11">
        <f>IF(AND(A847="",D847=""),"",IF(A847="","Add a date",IF(C847="","Pick a category",IF(COUNTIF(Categories!$A$6:$A$30,C847)=0,"Not in Categories",IF(D847="","Add the amount","OK")))))</f>
        <v/>
      </c>
      <c r="I847" s="22">
        <f>IF(AND(G847&lt;&gt;"",G847=Dashboard!$C$4,N(D847)&gt;0),D847+ROW()/10000000,"")</f>
        <v/>
      </c>
    </row>
    <row r="848">
      <c r="A848" s="56" t="n"/>
      <c r="B848" s="54" t="n"/>
      <c r="C848" s="54" t="n"/>
      <c r="D848" s="55" t="n"/>
      <c r="E848" s="54" t="n"/>
      <c r="F848" s="54" t="n"/>
      <c r="G848" s="21">
        <f>IF(A848="","",DATE(YEAR(A848),MONTH(A848),1))</f>
        <v/>
      </c>
      <c r="H848" s="11">
        <f>IF(AND(A848="",D848=""),"",IF(A848="","Add a date",IF(C848="","Pick a category",IF(COUNTIF(Categories!$A$6:$A$30,C848)=0,"Not in Categories",IF(D848="","Add the amount","OK")))))</f>
        <v/>
      </c>
      <c r="I848" s="22">
        <f>IF(AND(G848&lt;&gt;"",G848=Dashboard!$C$4,N(D848)&gt;0),D848+ROW()/10000000,"")</f>
        <v/>
      </c>
    </row>
    <row r="849">
      <c r="A849" s="56" t="n"/>
      <c r="B849" s="54" t="n"/>
      <c r="C849" s="54" t="n"/>
      <c r="D849" s="55" t="n"/>
      <c r="E849" s="54" t="n"/>
      <c r="F849" s="54" t="n"/>
      <c r="G849" s="21">
        <f>IF(A849="","",DATE(YEAR(A849),MONTH(A849),1))</f>
        <v/>
      </c>
      <c r="H849" s="11">
        <f>IF(AND(A849="",D849=""),"",IF(A849="","Add a date",IF(C849="","Pick a category",IF(COUNTIF(Categories!$A$6:$A$30,C849)=0,"Not in Categories",IF(D849="","Add the amount","OK")))))</f>
        <v/>
      </c>
      <c r="I849" s="22">
        <f>IF(AND(G849&lt;&gt;"",G849=Dashboard!$C$4,N(D849)&gt;0),D849+ROW()/10000000,"")</f>
        <v/>
      </c>
    </row>
    <row r="850">
      <c r="A850" s="56" t="n"/>
      <c r="B850" s="54" t="n"/>
      <c r="C850" s="54" t="n"/>
      <c r="D850" s="55" t="n"/>
      <c r="E850" s="54" t="n"/>
      <c r="F850" s="54" t="n"/>
      <c r="G850" s="21">
        <f>IF(A850="","",DATE(YEAR(A850),MONTH(A850),1))</f>
        <v/>
      </c>
      <c r="H850" s="11">
        <f>IF(AND(A850="",D850=""),"",IF(A850="","Add a date",IF(C850="","Pick a category",IF(COUNTIF(Categories!$A$6:$A$30,C850)=0,"Not in Categories",IF(D850="","Add the amount","OK")))))</f>
        <v/>
      </c>
      <c r="I850" s="22">
        <f>IF(AND(G850&lt;&gt;"",G850=Dashboard!$C$4,N(D850)&gt;0),D850+ROW()/10000000,"")</f>
        <v/>
      </c>
    </row>
    <row r="851">
      <c r="A851" s="56" t="n"/>
      <c r="B851" s="54" t="n"/>
      <c r="C851" s="54" t="n"/>
      <c r="D851" s="55" t="n"/>
      <c r="E851" s="54" t="n"/>
      <c r="F851" s="54" t="n"/>
      <c r="G851" s="21">
        <f>IF(A851="","",DATE(YEAR(A851),MONTH(A851),1))</f>
        <v/>
      </c>
      <c r="H851" s="11">
        <f>IF(AND(A851="",D851=""),"",IF(A851="","Add a date",IF(C851="","Pick a category",IF(COUNTIF(Categories!$A$6:$A$30,C851)=0,"Not in Categories",IF(D851="","Add the amount","OK")))))</f>
        <v/>
      </c>
      <c r="I851" s="22">
        <f>IF(AND(G851&lt;&gt;"",G851=Dashboard!$C$4,N(D851)&gt;0),D851+ROW()/10000000,"")</f>
        <v/>
      </c>
    </row>
    <row r="852">
      <c r="A852" s="56" t="n"/>
      <c r="B852" s="54" t="n"/>
      <c r="C852" s="54" t="n"/>
      <c r="D852" s="55" t="n"/>
      <c r="E852" s="54" t="n"/>
      <c r="F852" s="54" t="n"/>
      <c r="G852" s="21">
        <f>IF(A852="","",DATE(YEAR(A852),MONTH(A852),1))</f>
        <v/>
      </c>
      <c r="H852" s="11">
        <f>IF(AND(A852="",D852=""),"",IF(A852="","Add a date",IF(C852="","Pick a category",IF(COUNTIF(Categories!$A$6:$A$30,C852)=0,"Not in Categories",IF(D852="","Add the amount","OK")))))</f>
        <v/>
      </c>
      <c r="I852" s="22">
        <f>IF(AND(G852&lt;&gt;"",G852=Dashboard!$C$4,N(D852)&gt;0),D852+ROW()/10000000,"")</f>
        <v/>
      </c>
    </row>
    <row r="853">
      <c r="A853" s="56" t="n"/>
      <c r="B853" s="54" t="n"/>
      <c r="C853" s="54" t="n"/>
      <c r="D853" s="55" t="n"/>
      <c r="E853" s="54" t="n"/>
      <c r="F853" s="54" t="n"/>
      <c r="G853" s="21">
        <f>IF(A853="","",DATE(YEAR(A853),MONTH(A853),1))</f>
        <v/>
      </c>
      <c r="H853" s="11">
        <f>IF(AND(A853="",D853=""),"",IF(A853="","Add a date",IF(C853="","Pick a category",IF(COUNTIF(Categories!$A$6:$A$30,C853)=0,"Not in Categories",IF(D853="","Add the amount","OK")))))</f>
        <v/>
      </c>
      <c r="I853" s="22">
        <f>IF(AND(G853&lt;&gt;"",G853=Dashboard!$C$4,N(D853)&gt;0),D853+ROW()/10000000,"")</f>
        <v/>
      </c>
    </row>
    <row r="854">
      <c r="A854" s="56" t="n"/>
      <c r="B854" s="54" t="n"/>
      <c r="C854" s="54" t="n"/>
      <c r="D854" s="55" t="n"/>
      <c r="E854" s="54" t="n"/>
      <c r="F854" s="54" t="n"/>
      <c r="G854" s="21">
        <f>IF(A854="","",DATE(YEAR(A854),MONTH(A854),1))</f>
        <v/>
      </c>
      <c r="H854" s="11">
        <f>IF(AND(A854="",D854=""),"",IF(A854="","Add a date",IF(C854="","Pick a category",IF(COUNTIF(Categories!$A$6:$A$30,C854)=0,"Not in Categories",IF(D854="","Add the amount","OK")))))</f>
        <v/>
      </c>
      <c r="I854" s="22">
        <f>IF(AND(G854&lt;&gt;"",G854=Dashboard!$C$4,N(D854)&gt;0),D854+ROW()/10000000,"")</f>
        <v/>
      </c>
    </row>
    <row r="855">
      <c r="A855" s="56" t="n"/>
      <c r="B855" s="54" t="n"/>
      <c r="C855" s="54" t="n"/>
      <c r="D855" s="55" t="n"/>
      <c r="E855" s="54" t="n"/>
      <c r="F855" s="54" t="n"/>
      <c r="G855" s="21">
        <f>IF(A855="","",DATE(YEAR(A855),MONTH(A855),1))</f>
        <v/>
      </c>
      <c r="H855" s="11">
        <f>IF(AND(A855="",D855=""),"",IF(A855="","Add a date",IF(C855="","Pick a category",IF(COUNTIF(Categories!$A$6:$A$30,C855)=0,"Not in Categories",IF(D855="","Add the amount","OK")))))</f>
        <v/>
      </c>
      <c r="I855" s="22">
        <f>IF(AND(G855&lt;&gt;"",G855=Dashboard!$C$4,N(D855)&gt;0),D855+ROW()/10000000,"")</f>
        <v/>
      </c>
    </row>
    <row r="856">
      <c r="A856" s="56" t="n"/>
      <c r="B856" s="54" t="n"/>
      <c r="C856" s="54" t="n"/>
      <c r="D856" s="55" t="n"/>
      <c r="E856" s="54" t="n"/>
      <c r="F856" s="54" t="n"/>
      <c r="G856" s="21">
        <f>IF(A856="","",DATE(YEAR(A856),MONTH(A856),1))</f>
        <v/>
      </c>
      <c r="H856" s="11">
        <f>IF(AND(A856="",D856=""),"",IF(A856="","Add a date",IF(C856="","Pick a category",IF(COUNTIF(Categories!$A$6:$A$30,C856)=0,"Not in Categories",IF(D856="","Add the amount","OK")))))</f>
        <v/>
      </c>
      <c r="I856" s="22">
        <f>IF(AND(G856&lt;&gt;"",G856=Dashboard!$C$4,N(D856)&gt;0),D856+ROW()/10000000,"")</f>
        <v/>
      </c>
    </row>
    <row r="857">
      <c r="A857" s="56" t="n"/>
      <c r="B857" s="54" t="n"/>
      <c r="C857" s="54" t="n"/>
      <c r="D857" s="55" t="n"/>
      <c r="E857" s="54" t="n"/>
      <c r="F857" s="54" t="n"/>
      <c r="G857" s="21">
        <f>IF(A857="","",DATE(YEAR(A857),MONTH(A857),1))</f>
        <v/>
      </c>
      <c r="H857" s="11">
        <f>IF(AND(A857="",D857=""),"",IF(A857="","Add a date",IF(C857="","Pick a category",IF(COUNTIF(Categories!$A$6:$A$30,C857)=0,"Not in Categories",IF(D857="","Add the amount","OK")))))</f>
        <v/>
      </c>
      <c r="I857" s="22">
        <f>IF(AND(G857&lt;&gt;"",G857=Dashboard!$C$4,N(D857)&gt;0),D857+ROW()/10000000,"")</f>
        <v/>
      </c>
    </row>
    <row r="858">
      <c r="A858" s="56" t="n"/>
      <c r="B858" s="54" t="n"/>
      <c r="C858" s="54" t="n"/>
      <c r="D858" s="55" t="n"/>
      <c r="E858" s="54" t="n"/>
      <c r="F858" s="54" t="n"/>
      <c r="G858" s="21">
        <f>IF(A858="","",DATE(YEAR(A858),MONTH(A858),1))</f>
        <v/>
      </c>
      <c r="H858" s="11">
        <f>IF(AND(A858="",D858=""),"",IF(A858="","Add a date",IF(C858="","Pick a category",IF(COUNTIF(Categories!$A$6:$A$30,C858)=0,"Not in Categories",IF(D858="","Add the amount","OK")))))</f>
        <v/>
      </c>
      <c r="I858" s="22">
        <f>IF(AND(G858&lt;&gt;"",G858=Dashboard!$C$4,N(D858)&gt;0),D858+ROW()/10000000,"")</f>
        <v/>
      </c>
    </row>
    <row r="859">
      <c r="A859" s="56" t="n"/>
      <c r="B859" s="54" t="n"/>
      <c r="C859" s="54" t="n"/>
      <c r="D859" s="55" t="n"/>
      <c r="E859" s="54" t="n"/>
      <c r="F859" s="54" t="n"/>
      <c r="G859" s="21">
        <f>IF(A859="","",DATE(YEAR(A859),MONTH(A859),1))</f>
        <v/>
      </c>
      <c r="H859" s="11">
        <f>IF(AND(A859="",D859=""),"",IF(A859="","Add a date",IF(C859="","Pick a category",IF(COUNTIF(Categories!$A$6:$A$30,C859)=0,"Not in Categories",IF(D859="","Add the amount","OK")))))</f>
        <v/>
      </c>
      <c r="I859" s="22">
        <f>IF(AND(G859&lt;&gt;"",G859=Dashboard!$C$4,N(D859)&gt;0),D859+ROW()/10000000,"")</f>
        <v/>
      </c>
    </row>
    <row r="860">
      <c r="A860" s="56" t="n"/>
      <c r="B860" s="54" t="n"/>
      <c r="C860" s="54" t="n"/>
      <c r="D860" s="55" t="n"/>
      <c r="E860" s="54" t="n"/>
      <c r="F860" s="54" t="n"/>
      <c r="G860" s="21">
        <f>IF(A860="","",DATE(YEAR(A860),MONTH(A860),1))</f>
        <v/>
      </c>
      <c r="H860" s="11">
        <f>IF(AND(A860="",D860=""),"",IF(A860="","Add a date",IF(C860="","Pick a category",IF(COUNTIF(Categories!$A$6:$A$30,C860)=0,"Not in Categories",IF(D860="","Add the amount","OK")))))</f>
        <v/>
      </c>
      <c r="I860" s="22">
        <f>IF(AND(G860&lt;&gt;"",G860=Dashboard!$C$4,N(D860)&gt;0),D860+ROW()/10000000,"")</f>
        <v/>
      </c>
    </row>
    <row r="861">
      <c r="A861" s="56" t="n"/>
      <c r="B861" s="54" t="n"/>
      <c r="C861" s="54" t="n"/>
      <c r="D861" s="55" t="n"/>
      <c r="E861" s="54" t="n"/>
      <c r="F861" s="54" t="n"/>
      <c r="G861" s="21">
        <f>IF(A861="","",DATE(YEAR(A861),MONTH(A861),1))</f>
        <v/>
      </c>
      <c r="H861" s="11">
        <f>IF(AND(A861="",D861=""),"",IF(A861="","Add a date",IF(C861="","Pick a category",IF(COUNTIF(Categories!$A$6:$A$30,C861)=0,"Not in Categories",IF(D861="","Add the amount","OK")))))</f>
        <v/>
      </c>
      <c r="I861" s="22">
        <f>IF(AND(G861&lt;&gt;"",G861=Dashboard!$C$4,N(D861)&gt;0),D861+ROW()/10000000,"")</f>
        <v/>
      </c>
    </row>
    <row r="862">
      <c r="A862" s="56" t="n"/>
      <c r="B862" s="54" t="n"/>
      <c r="C862" s="54" t="n"/>
      <c r="D862" s="55" t="n"/>
      <c r="E862" s="54" t="n"/>
      <c r="F862" s="54" t="n"/>
      <c r="G862" s="21">
        <f>IF(A862="","",DATE(YEAR(A862),MONTH(A862),1))</f>
        <v/>
      </c>
      <c r="H862" s="11">
        <f>IF(AND(A862="",D862=""),"",IF(A862="","Add a date",IF(C862="","Pick a category",IF(COUNTIF(Categories!$A$6:$A$30,C862)=0,"Not in Categories",IF(D862="","Add the amount","OK")))))</f>
        <v/>
      </c>
      <c r="I862" s="22">
        <f>IF(AND(G862&lt;&gt;"",G862=Dashboard!$C$4,N(D862)&gt;0),D862+ROW()/10000000,"")</f>
        <v/>
      </c>
    </row>
    <row r="863">
      <c r="A863" s="56" t="n"/>
      <c r="B863" s="54" t="n"/>
      <c r="C863" s="54" t="n"/>
      <c r="D863" s="55" t="n"/>
      <c r="E863" s="54" t="n"/>
      <c r="F863" s="54" t="n"/>
      <c r="G863" s="21">
        <f>IF(A863="","",DATE(YEAR(A863),MONTH(A863),1))</f>
        <v/>
      </c>
      <c r="H863" s="11">
        <f>IF(AND(A863="",D863=""),"",IF(A863="","Add a date",IF(C863="","Pick a category",IF(COUNTIF(Categories!$A$6:$A$30,C863)=0,"Not in Categories",IF(D863="","Add the amount","OK")))))</f>
        <v/>
      </c>
      <c r="I863" s="22">
        <f>IF(AND(G863&lt;&gt;"",G863=Dashboard!$C$4,N(D863)&gt;0),D863+ROW()/10000000,"")</f>
        <v/>
      </c>
    </row>
    <row r="864">
      <c r="A864" s="56" t="n"/>
      <c r="B864" s="54" t="n"/>
      <c r="C864" s="54" t="n"/>
      <c r="D864" s="55" t="n"/>
      <c r="E864" s="54" t="n"/>
      <c r="F864" s="54" t="n"/>
      <c r="G864" s="21">
        <f>IF(A864="","",DATE(YEAR(A864),MONTH(A864),1))</f>
        <v/>
      </c>
      <c r="H864" s="11">
        <f>IF(AND(A864="",D864=""),"",IF(A864="","Add a date",IF(C864="","Pick a category",IF(COUNTIF(Categories!$A$6:$A$30,C864)=0,"Not in Categories",IF(D864="","Add the amount","OK")))))</f>
        <v/>
      </c>
      <c r="I864" s="22">
        <f>IF(AND(G864&lt;&gt;"",G864=Dashboard!$C$4,N(D864)&gt;0),D864+ROW()/10000000,"")</f>
        <v/>
      </c>
    </row>
    <row r="865">
      <c r="A865" s="56" t="n"/>
      <c r="B865" s="54" t="n"/>
      <c r="C865" s="54" t="n"/>
      <c r="D865" s="55" t="n"/>
      <c r="E865" s="54" t="n"/>
      <c r="F865" s="54" t="n"/>
      <c r="G865" s="21">
        <f>IF(A865="","",DATE(YEAR(A865),MONTH(A865),1))</f>
        <v/>
      </c>
      <c r="H865" s="11">
        <f>IF(AND(A865="",D865=""),"",IF(A865="","Add a date",IF(C865="","Pick a category",IF(COUNTIF(Categories!$A$6:$A$30,C865)=0,"Not in Categories",IF(D865="","Add the amount","OK")))))</f>
        <v/>
      </c>
      <c r="I865" s="22">
        <f>IF(AND(G865&lt;&gt;"",G865=Dashboard!$C$4,N(D865)&gt;0),D865+ROW()/10000000,"")</f>
        <v/>
      </c>
    </row>
    <row r="866">
      <c r="A866" s="56" t="n"/>
      <c r="B866" s="54" t="n"/>
      <c r="C866" s="54" t="n"/>
      <c r="D866" s="55" t="n"/>
      <c r="E866" s="54" t="n"/>
      <c r="F866" s="54" t="n"/>
      <c r="G866" s="21">
        <f>IF(A866="","",DATE(YEAR(A866),MONTH(A866),1))</f>
        <v/>
      </c>
      <c r="H866" s="11">
        <f>IF(AND(A866="",D866=""),"",IF(A866="","Add a date",IF(C866="","Pick a category",IF(COUNTIF(Categories!$A$6:$A$30,C866)=0,"Not in Categories",IF(D866="","Add the amount","OK")))))</f>
        <v/>
      </c>
      <c r="I866" s="22">
        <f>IF(AND(G866&lt;&gt;"",G866=Dashboard!$C$4,N(D866)&gt;0),D866+ROW()/10000000,"")</f>
        <v/>
      </c>
    </row>
    <row r="867">
      <c r="A867" s="56" t="n"/>
      <c r="B867" s="54" t="n"/>
      <c r="C867" s="54" t="n"/>
      <c r="D867" s="55" t="n"/>
      <c r="E867" s="54" t="n"/>
      <c r="F867" s="54" t="n"/>
      <c r="G867" s="21">
        <f>IF(A867="","",DATE(YEAR(A867),MONTH(A867),1))</f>
        <v/>
      </c>
      <c r="H867" s="11">
        <f>IF(AND(A867="",D867=""),"",IF(A867="","Add a date",IF(C867="","Pick a category",IF(COUNTIF(Categories!$A$6:$A$30,C867)=0,"Not in Categories",IF(D867="","Add the amount","OK")))))</f>
        <v/>
      </c>
      <c r="I867" s="22">
        <f>IF(AND(G867&lt;&gt;"",G867=Dashboard!$C$4,N(D867)&gt;0),D867+ROW()/10000000,"")</f>
        <v/>
      </c>
    </row>
    <row r="868">
      <c r="A868" s="56" t="n"/>
      <c r="B868" s="54" t="n"/>
      <c r="C868" s="54" t="n"/>
      <c r="D868" s="55" t="n"/>
      <c r="E868" s="54" t="n"/>
      <c r="F868" s="54" t="n"/>
      <c r="G868" s="21">
        <f>IF(A868="","",DATE(YEAR(A868),MONTH(A868),1))</f>
        <v/>
      </c>
      <c r="H868" s="11">
        <f>IF(AND(A868="",D868=""),"",IF(A868="","Add a date",IF(C868="","Pick a category",IF(COUNTIF(Categories!$A$6:$A$30,C868)=0,"Not in Categories",IF(D868="","Add the amount","OK")))))</f>
        <v/>
      </c>
      <c r="I868" s="22">
        <f>IF(AND(G868&lt;&gt;"",G868=Dashboard!$C$4,N(D868)&gt;0),D868+ROW()/10000000,"")</f>
        <v/>
      </c>
    </row>
    <row r="869">
      <c r="A869" s="56" t="n"/>
      <c r="B869" s="54" t="n"/>
      <c r="C869" s="54" t="n"/>
      <c r="D869" s="55" t="n"/>
      <c r="E869" s="54" t="n"/>
      <c r="F869" s="54" t="n"/>
      <c r="G869" s="21">
        <f>IF(A869="","",DATE(YEAR(A869),MONTH(A869),1))</f>
        <v/>
      </c>
      <c r="H869" s="11">
        <f>IF(AND(A869="",D869=""),"",IF(A869="","Add a date",IF(C869="","Pick a category",IF(COUNTIF(Categories!$A$6:$A$30,C869)=0,"Not in Categories",IF(D869="","Add the amount","OK")))))</f>
        <v/>
      </c>
      <c r="I869" s="22">
        <f>IF(AND(G869&lt;&gt;"",G869=Dashboard!$C$4,N(D869)&gt;0),D869+ROW()/10000000,"")</f>
        <v/>
      </c>
    </row>
    <row r="870">
      <c r="A870" s="56" t="n"/>
      <c r="B870" s="54" t="n"/>
      <c r="C870" s="54" t="n"/>
      <c r="D870" s="55" t="n"/>
      <c r="E870" s="54" t="n"/>
      <c r="F870" s="54" t="n"/>
      <c r="G870" s="21">
        <f>IF(A870="","",DATE(YEAR(A870),MONTH(A870),1))</f>
        <v/>
      </c>
      <c r="H870" s="11">
        <f>IF(AND(A870="",D870=""),"",IF(A870="","Add a date",IF(C870="","Pick a category",IF(COUNTIF(Categories!$A$6:$A$30,C870)=0,"Not in Categories",IF(D870="","Add the amount","OK")))))</f>
        <v/>
      </c>
      <c r="I870" s="22">
        <f>IF(AND(G870&lt;&gt;"",G870=Dashboard!$C$4,N(D870)&gt;0),D870+ROW()/10000000,"")</f>
        <v/>
      </c>
    </row>
    <row r="871">
      <c r="A871" s="56" t="n"/>
      <c r="B871" s="54" t="n"/>
      <c r="C871" s="54" t="n"/>
      <c r="D871" s="55" t="n"/>
      <c r="E871" s="54" t="n"/>
      <c r="F871" s="54" t="n"/>
      <c r="G871" s="21">
        <f>IF(A871="","",DATE(YEAR(A871),MONTH(A871),1))</f>
        <v/>
      </c>
      <c r="H871" s="11">
        <f>IF(AND(A871="",D871=""),"",IF(A871="","Add a date",IF(C871="","Pick a category",IF(COUNTIF(Categories!$A$6:$A$30,C871)=0,"Not in Categories",IF(D871="","Add the amount","OK")))))</f>
        <v/>
      </c>
      <c r="I871" s="22">
        <f>IF(AND(G871&lt;&gt;"",G871=Dashboard!$C$4,N(D871)&gt;0),D871+ROW()/10000000,"")</f>
        <v/>
      </c>
    </row>
    <row r="872">
      <c r="A872" s="56" t="n"/>
      <c r="B872" s="54" t="n"/>
      <c r="C872" s="54" t="n"/>
      <c r="D872" s="55" t="n"/>
      <c r="E872" s="54" t="n"/>
      <c r="F872" s="54" t="n"/>
      <c r="G872" s="21">
        <f>IF(A872="","",DATE(YEAR(A872),MONTH(A872),1))</f>
        <v/>
      </c>
      <c r="H872" s="11">
        <f>IF(AND(A872="",D872=""),"",IF(A872="","Add a date",IF(C872="","Pick a category",IF(COUNTIF(Categories!$A$6:$A$30,C872)=0,"Not in Categories",IF(D872="","Add the amount","OK")))))</f>
        <v/>
      </c>
      <c r="I872" s="22">
        <f>IF(AND(G872&lt;&gt;"",G872=Dashboard!$C$4,N(D872)&gt;0),D872+ROW()/10000000,"")</f>
        <v/>
      </c>
    </row>
    <row r="873">
      <c r="A873" s="56" t="n"/>
      <c r="B873" s="54" t="n"/>
      <c r="C873" s="54" t="n"/>
      <c r="D873" s="55" t="n"/>
      <c r="E873" s="54" t="n"/>
      <c r="F873" s="54" t="n"/>
      <c r="G873" s="21">
        <f>IF(A873="","",DATE(YEAR(A873),MONTH(A873),1))</f>
        <v/>
      </c>
      <c r="H873" s="11">
        <f>IF(AND(A873="",D873=""),"",IF(A873="","Add a date",IF(C873="","Pick a category",IF(COUNTIF(Categories!$A$6:$A$30,C873)=0,"Not in Categories",IF(D873="","Add the amount","OK")))))</f>
        <v/>
      </c>
      <c r="I873" s="22">
        <f>IF(AND(G873&lt;&gt;"",G873=Dashboard!$C$4,N(D873)&gt;0),D873+ROW()/10000000,"")</f>
        <v/>
      </c>
    </row>
    <row r="874">
      <c r="A874" s="56" t="n"/>
      <c r="B874" s="54" t="n"/>
      <c r="C874" s="54" t="n"/>
      <c r="D874" s="55" t="n"/>
      <c r="E874" s="54" t="n"/>
      <c r="F874" s="54" t="n"/>
      <c r="G874" s="21">
        <f>IF(A874="","",DATE(YEAR(A874),MONTH(A874),1))</f>
        <v/>
      </c>
      <c r="H874" s="11">
        <f>IF(AND(A874="",D874=""),"",IF(A874="","Add a date",IF(C874="","Pick a category",IF(COUNTIF(Categories!$A$6:$A$30,C874)=0,"Not in Categories",IF(D874="","Add the amount","OK")))))</f>
        <v/>
      </c>
      <c r="I874" s="22">
        <f>IF(AND(G874&lt;&gt;"",G874=Dashboard!$C$4,N(D874)&gt;0),D874+ROW()/10000000,"")</f>
        <v/>
      </c>
    </row>
    <row r="875">
      <c r="A875" s="56" t="n"/>
      <c r="B875" s="54" t="n"/>
      <c r="C875" s="54" t="n"/>
      <c r="D875" s="55" t="n"/>
      <c r="E875" s="54" t="n"/>
      <c r="F875" s="54" t="n"/>
      <c r="G875" s="21">
        <f>IF(A875="","",DATE(YEAR(A875),MONTH(A875),1))</f>
        <v/>
      </c>
      <c r="H875" s="11">
        <f>IF(AND(A875="",D875=""),"",IF(A875="","Add a date",IF(C875="","Pick a category",IF(COUNTIF(Categories!$A$6:$A$30,C875)=0,"Not in Categories",IF(D875="","Add the amount","OK")))))</f>
        <v/>
      </c>
      <c r="I875" s="22">
        <f>IF(AND(G875&lt;&gt;"",G875=Dashboard!$C$4,N(D875)&gt;0),D875+ROW()/10000000,"")</f>
        <v/>
      </c>
    </row>
    <row r="876">
      <c r="A876" s="56" t="n"/>
      <c r="B876" s="54" t="n"/>
      <c r="C876" s="54" t="n"/>
      <c r="D876" s="55" t="n"/>
      <c r="E876" s="54" t="n"/>
      <c r="F876" s="54" t="n"/>
      <c r="G876" s="21">
        <f>IF(A876="","",DATE(YEAR(A876),MONTH(A876),1))</f>
        <v/>
      </c>
      <c r="H876" s="11">
        <f>IF(AND(A876="",D876=""),"",IF(A876="","Add a date",IF(C876="","Pick a category",IF(COUNTIF(Categories!$A$6:$A$30,C876)=0,"Not in Categories",IF(D876="","Add the amount","OK")))))</f>
        <v/>
      </c>
      <c r="I876" s="22">
        <f>IF(AND(G876&lt;&gt;"",G876=Dashboard!$C$4,N(D876)&gt;0),D876+ROW()/10000000,"")</f>
        <v/>
      </c>
    </row>
    <row r="877">
      <c r="A877" s="56" t="n"/>
      <c r="B877" s="54" t="n"/>
      <c r="C877" s="54" t="n"/>
      <c r="D877" s="55" t="n"/>
      <c r="E877" s="54" t="n"/>
      <c r="F877" s="54" t="n"/>
      <c r="G877" s="21">
        <f>IF(A877="","",DATE(YEAR(A877),MONTH(A877),1))</f>
        <v/>
      </c>
      <c r="H877" s="11">
        <f>IF(AND(A877="",D877=""),"",IF(A877="","Add a date",IF(C877="","Pick a category",IF(COUNTIF(Categories!$A$6:$A$30,C877)=0,"Not in Categories",IF(D877="","Add the amount","OK")))))</f>
        <v/>
      </c>
      <c r="I877" s="22">
        <f>IF(AND(G877&lt;&gt;"",G877=Dashboard!$C$4,N(D877)&gt;0),D877+ROW()/10000000,"")</f>
        <v/>
      </c>
    </row>
    <row r="878">
      <c r="A878" s="56" t="n"/>
      <c r="B878" s="54" t="n"/>
      <c r="C878" s="54" t="n"/>
      <c r="D878" s="55" t="n"/>
      <c r="E878" s="54" t="n"/>
      <c r="F878" s="54" t="n"/>
      <c r="G878" s="21">
        <f>IF(A878="","",DATE(YEAR(A878),MONTH(A878),1))</f>
        <v/>
      </c>
      <c r="H878" s="11">
        <f>IF(AND(A878="",D878=""),"",IF(A878="","Add a date",IF(C878="","Pick a category",IF(COUNTIF(Categories!$A$6:$A$30,C878)=0,"Not in Categories",IF(D878="","Add the amount","OK")))))</f>
        <v/>
      </c>
      <c r="I878" s="22">
        <f>IF(AND(G878&lt;&gt;"",G878=Dashboard!$C$4,N(D878)&gt;0),D878+ROW()/10000000,"")</f>
        <v/>
      </c>
    </row>
    <row r="879">
      <c r="A879" s="56" t="n"/>
      <c r="B879" s="54" t="n"/>
      <c r="C879" s="54" t="n"/>
      <c r="D879" s="55" t="n"/>
      <c r="E879" s="54" t="n"/>
      <c r="F879" s="54" t="n"/>
      <c r="G879" s="21">
        <f>IF(A879="","",DATE(YEAR(A879),MONTH(A879),1))</f>
        <v/>
      </c>
      <c r="H879" s="11">
        <f>IF(AND(A879="",D879=""),"",IF(A879="","Add a date",IF(C879="","Pick a category",IF(COUNTIF(Categories!$A$6:$A$30,C879)=0,"Not in Categories",IF(D879="","Add the amount","OK")))))</f>
        <v/>
      </c>
      <c r="I879" s="22">
        <f>IF(AND(G879&lt;&gt;"",G879=Dashboard!$C$4,N(D879)&gt;0),D879+ROW()/10000000,"")</f>
        <v/>
      </c>
    </row>
    <row r="880">
      <c r="A880" s="56" t="n"/>
      <c r="B880" s="54" t="n"/>
      <c r="C880" s="54" t="n"/>
      <c r="D880" s="55" t="n"/>
      <c r="E880" s="54" t="n"/>
      <c r="F880" s="54" t="n"/>
      <c r="G880" s="21">
        <f>IF(A880="","",DATE(YEAR(A880),MONTH(A880),1))</f>
        <v/>
      </c>
      <c r="H880" s="11">
        <f>IF(AND(A880="",D880=""),"",IF(A880="","Add a date",IF(C880="","Pick a category",IF(COUNTIF(Categories!$A$6:$A$30,C880)=0,"Not in Categories",IF(D880="","Add the amount","OK")))))</f>
        <v/>
      </c>
      <c r="I880" s="22">
        <f>IF(AND(G880&lt;&gt;"",G880=Dashboard!$C$4,N(D880)&gt;0),D880+ROW()/10000000,"")</f>
        <v/>
      </c>
    </row>
    <row r="881">
      <c r="A881" s="56" t="n"/>
      <c r="B881" s="54" t="n"/>
      <c r="C881" s="54" t="n"/>
      <c r="D881" s="55" t="n"/>
      <c r="E881" s="54" t="n"/>
      <c r="F881" s="54" t="n"/>
      <c r="G881" s="21">
        <f>IF(A881="","",DATE(YEAR(A881),MONTH(A881),1))</f>
        <v/>
      </c>
      <c r="H881" s="11">
        <f>IF(AND(A881="",D881=""),"",IF(A881="","Add a date",IF(C881="","Pick a category",IF(COUNTIF(Categories!$A$6:$A$30,C881)=0,"Not in Categories",IF(D881="","Add the amount","OK")))))</f>
        <v/>
      </c>
      <c r="I881" s="22">
        <f>IF(AND(G881&lt;&gt;"",G881=Dashboard!$C$4,N(D881)&gt;0),D881+ROW()/10000000,"")</f>
        <v/>
      </c>
    </row>
    <row r="882">
      <c r="A882" s="56" t="n"/>
      <c r="B882" s="54" t="n"/>
      <c r="C882" s="54" t="n"/>
      <c r="D882" s="55" t="n"/>
      <c r="E882" s="54" t="n"/>
      <c r="F882" s="54" t="n"/>
      <c r="G882" s="21">
        <f>IF(A882="","",DATE(YEAR(A882),MONTH(A882),1))</f>
        <v/>
      </c>
      <c r="H882" s="11">
        <f>IF(AND(A882="",D882=""),"",IF(A882="","Add a date",IF(C882="","Pick a category",IF(COUNTIF(Categories!$A$6:$A$30,C882)=0,"Not in Categories",IF(D882="","Add the amount","OK")))))</f>
        <v/>
      </c>
      <c r="I882" s="22">
        <f>IF(AND(G882&lt;&gt;"",G882=Dashboard!$C$4,N(D882)&gt;0),D882+ROW()/10000000,"")</f>
        <v/>
      </c>
    </row>
    <row r="883">
      <c r="A883" s="56" t="n"/>
      <c r="B883" s="54" t="n"/>
      <c r="C883" s="54" t="n"/>
      <c r="D883" s="55" t="n"/>
      <c r="E883" s="54" t="n"/>
      <c r="F883" s="54" t="n"/>
      <c r="G883" s="21">
        <f>IF(A883="","",DATE(YEAR(A883),MONTH(A883),1))</f>
        <v/>
      </c>
      <c r="H883" s="11">
        <f>IF(AND(A883="",D883=""),"",IF(A883="","Add a date",IF(C883="","Pick a category",IF(COUNTIF(Categories!$A$6:$A$30,C883)=0,"Not in Categories",IF(D883="","Add the amount","OK")))))</f>
        <v/>
      </c>
      <c r="I883" s="22">
        <f>IF(AND(G883&lt;&gt;"",G883=Dashboard!$C$4,N(D883)&gt;0),D883+ROW()/10000000,"")</f>
        <v/>
      </c>
    </row>
    <row r="884">
      <c r="A884" s="56" t="n"/>
      <c r="B884" s="54" t="n"/>
      <c r="C884" s="54" t="n"/>
      <c r="D884" s="55" t="n"/>
      <c r="E884" s="54" t="n"/>
      <c r="F884" s="54" t="n"/>
      <c r="G884" s="21">
        <f>IF(A884="","",DATE(YEAR(A884),MONTH(A884),1))</f>
        <v/>
      </c>
      <c r="H884" s="11">
        <f>IF(AND(A884="",D884=""),"",IF(A884="","Add a date",IF(C884="","Pick a category",IF(COUNTIF(Categories!$A$6:$A$30,C884)=0,"Not in Categories",IF(D884="","Add the amount","OK")))))</f>
        <v/>
      </c>
      <c r="I884" s="22">
        <f>IF(AND(G884&lt;&gt;"",G884=Dashboard!$C$4,N(D884)&gt;0),D884+ROW()/10000000,"")</f>
        <v/>
      </c>
    </row>
    <row r="885">
      <c r="A885" s="56" t="n"/>
      <c r="B885" s="54" t="n"/>
      <c r="C885" s="54" t="n"/>
      <c r="D885" s="55" t="n"/>
      <c r="E885" s="54" t="n"/>
      <c r="F885" s="54" t="n"/>
      <c r="G885" s="21">
        <f>IF(A885="","",DATE(YEAR(A885),MONTH(A885),1))</f>
        <v/>
      </c>
      <c r="H885" s="11">
        <f>IF(AND(A885="",D885=""),"",IF(A885="","Add a date",IF(C885="","Pick a category",IF(COUNTIF(Categories!$A$6:$A$30,C885)=0,"Not in Categories",IF(D885="","Add the amount","OK")))))</f>
        <v/>
      </c>
      <c r="I885" s="22">
        <f>IF(AND(G885&lt;&gt;"",G885=Dashboard!$C$4,N(D885)&gt;0),D885+ROW()/10000000,"")</f>
        <v/>
      </c>
    </row>
    <row r="886">
      <c r="A886" s="56" t="n"/>
      <c r="B886" s="54" t="n"/>
      <c r="C886" s="54" t="n"/>
      <c r="D886" s="55" t="n"/>
      <c r="E886" s="54" t="n"/>
      <c r="F886" s="54" t="n"/>
      <c r="G886" s="21">
        <f>IF(A886="","",DATE(YEAR(A886),MONTH(A886),1))</f>
        <v/>
      </c>
      <c r="H886" s="11">
        <f>IF(AND(A886="",D886=""),"",IF(A886="","Add a date",IF(C886="","Pick a category",IF(COUNTIF(Categories!$A$6:$A$30,C886)=0,"Not in Categories",IF(D886="","Add the amount","OK")))))</f>
        <v/>
      </c>
      <c r="I886" s="22">
        <f>IF(AND(G886&lt;&gt;"",G886=Dashboard!$C$4,N(D886)&gt;0),D886+ROW()/10000000,"")</f>
        <v/>
      </c>
    </row>
    <row r="887">
      <c r="A887" s="56" t="n"/>
      <c r="B887" s="54" t="n"/>
      <c r="C887" s="54" t="n"/>
      <c r="D887" s="55" t="n"/>
      <c r="E887" s="54" t="n"/>
      <c r="F887" s="54" t="n"/>
      <c r="G887" s="21">
        <f>IF(A887="","",DATE(YEAR(A887),MONTH(A887),1))</f>
        <v/>
      </c>
      <c r="H887" s="11">
        <f>IF(AND(A887="",D887=""),"",IF(A887="","Add a date",IF(C887="","Pick a category",IF(COUNTIF(Categories!$A$6:$A$30,C887)=0,"Not in Categories",IF(D887="","Add the amount","OK")))))</f>
        <v/>
      </c>
      <c r="I887" s="22">
        <f>IF(AND(G887&lt;&gt;"",G887=Dashboard!$C$4,N(D887)&gt;0),D887+ROW()/10000000,"")</f>
        <v/>
      </c>
    </row>
    <row r="888">
      <c r="A888" s="56" t="n"/>
      <c r="B888" s="54" t="n"/>
      <c r="C888" s="54" t="n"/>
      <c r="D888" s="55" t="n"/>
      <c r="E888" s="54" t="n"/>
      <c r="F888" s="54" t="n"/>
      <c r="G888" s="21">
        <f>IF(A888="","",DATE(YEAR(A888),MONTH(A888),1))</f>
        <v/>
      </c>
      <c r="H888" s="11">
        <f>IF(AND(A888="",D888=""),"",IF(A888="","Add a date",IF(C888="","Pick a category",IF(COUNTIF(Categories!$A$6:$A$30,C888)=0,"Not in Categories",IF(D888="","Add the amount","OK")))))</f>
        <v/>
      </c>
      <c r="I888" s="22">
        <f>IF(AND(G888&lt;&gt;"",G888=Dashboard!$C$4,N(D888)&gt;0),D888+ROW()/10000000,"")</f>
        <v/>
      </c>
    </row>
    <row r="889">
      <c r="A889" s="56" t="n"/>
      <c r="B889" s="54" t="n"/>
      <c r="C889" s="54" t="n"/>
      <c r="D889" s="55" t="n"/>
      <c r="E889" s="54" t="n"/>
      <c r="F889" s="54" t="n"/>
      <c r="G889" s="21">
        <f>IF(A889="","",DATE(YEAR(A889),MONTH(A889),1))</f>
        <v/>
      </c>
      <c r="H889" s="11">
        <f>IF(AND(A889="",D889=""),"",IF(A889="","Add a date",IF(C889="","Pick a category",IF(COUNTIF(Categories!$A$6:$A$30,C889)=0,"Not in Categories",IF(D889="","Add the amount","OK")))))</f>
        <v/>
      </c>
      <c r="I889" s="22">
        <f>IF(AND(G889&lt;&gt;"",G889=Dashboard!$C$4,N(D889)&gt;0),D889+ROW()/10000000,"")</f>
        <v/>
      </c>
    </row>
    <row r="890">
      <c r="A890" s="56" t="n"/>
      <c r="B890" s="54" t="n"/>
      <c r="C890" s="54" t="n"/>
      <c r="D890" s="55" t="n"/>
      <c r="E890" s="54" t="n"/>
      <c r="F890" s="54" t="n"/>
      <c r="G890" s="21">
        <f>IF(A890="","",DATE(YEAR(A890),MONTH(A890),1))</f>
        <v/>
      </c>
      <c r="H890" s="11">
        <f>IF(AND(A890="",D890=""),"",IF(A890="","Add a date",IF(C890="","Pick a category",IF(COUNTIF(Categories!$A$6:$A$30,C890)=0,"Not in Categories",IF(D890="","Add the amount","OK")))))</f>
        <v/>
      </c>
      <c r="I890" s="22">
        <f>IF(AND(G890&lt;&gt;"",G890=Dashboard!$C$4,N(D890)&gt;0),D890+ROW()/10000000,"")</f>
        <v/>
      </c>
    </row>
    <row r="891">
      <c r="A891" s="56" t="n"/>
      <c r="B891" s="54" t="n"/>
      <c r="C891" s="54" t="n"/>
      <c r="D891" s="55" t="n"/>
      <c r="E891" s="54" t="n"/>
      <c r="F891" s="54" t="n"/>
      <c r="G891" s="21">
        <f>IF(A891="","",DATE(YEAR(A891),MONTH(A891),1))</f>
        <v/>
      </c>
      <c r="H891" s="11">
        <f>IF(AND(A891="",D891=""),"",IF(A891="","Add a date",IF(C891="","Pick a category",IF(COUNTIF(Categories!$A$6:$A$30,C891)=0,"Not in Categories",IF(D891="","Add the amount","OK")))))</f>
        <v/>
      </c>
      <c r="I891" s="22">
        <f>IF(AND(G891&lt;&gt;"",G891=Dashboard!$C$4,N(D891)&gt;0),D891+ROW()/10000000,"")</f>
        <v/>
      </c>
    </row>
    <row r="892">
      <c r="A892" s="56" t="n"/>
      <c r="B892" s="54" t="n"/>
      <c r="C892" s="54" t="n"/>
      <c r="D892" s="55" t="n"/>
      <c r="E892" s="54" t="n"/>
      <c r="F892" s="54" t="n"/>
      <c r="G892" s="21">
        <f>IF(A892="","",DATE(YEAR(A892),MONTH(A892),1))</f>
        <v/>
      </c>
      <c r="H892" s="11">
        <f>IF(AND(A892="",D892=""),"",IF(A892="","Add a date",IF(C892="","Pick a category",IF(COUNTIF(Categories!$A$6:$A$30,C892)=0,"Not in Categories",IF(D892="","Add the amount","OK")))))</f>
        <v/>
      </c>
      <c r="I892" s="22">
        <f>IF(AND(G892&lt;&gt;"",G892=Dashboard!$C$4,N(D892)&gt;0),D892+ROW()/10000000,"")</f>
        <v/>
      </c>
    </row>
    <row r="893">
      <c r="A893" s="56" t="n"/>
      <c r="B893" s="54" t="n"/>
      <c r="C893" s="54" t="n"/>
      <c r="D893" s="55" t="n"/>
      <c r="E893" s="54" t="n"/>
      <c r="F893" s="54" t="n"/>
      <c r="G893" s="21">
        <f>IF(A893="","",DATE(YEAR(A893),MONTH(A893),1))</f>
        <v/>
      </c>
      <c r="H893" s="11">
        <f>IF(AND(A893="",D893=""),"",IF(A893="","Add a date",IF(C893="","Pick a category",IF(COUNTIF(Categories!$A$6:$A$30,C893)=0,"Not in Categories",IF(D893="","Add the amount","OK")))))</f>
        <v/>
      </c>
      <c r="I893" s="22">
        <f>IF(AND(G893&lt;&gt;"",G893=Dashboard!$C$4,N(D893)&gt;0),D893+ROW()/10000000,"")</f>
        <v/>
      </c>
    </row>
    <row r="894">
      <c r="A894" s="56" t="n"/>
      <c r="B894" s="54" t="n"/>
      <c r="C894" s="54" t="n"/>
      <c r="D894" s="55" t="n"/>
      <c r="E894" s="54" t="n"/>
      <c r="F894" s="54" t="n"/>
      <c r="G894" s="21">
        <f>IF(A894="","",DATE(YEAR(A894),MONTH(A894),1))</f>
        <v/>
      </c>
      <c r="H894" s="11">
        <f>IF(AND(A894="",D894=""),"",IF(A894="","Add a date",IF(C894="","Pick a category",IF(COUNTIF(Categories!$A$6:$A$30,C894)=0,"Not in Categories",IF(D894="","Add the amount","OK")))))</f>
        <v/>
      </c>
      <c r="I894" s="22">
        <f>IF(AND(G894&lt;&gt;"",G894=Dashboard!$C$4,N(D894)&gt;0),D894+ROW()/10000000,"")</f>
        <v/>
      </c>
    </row>
    <row r="895">
      <c r="A895" s="56" t="n"/>
      <c r="B895" s="54" t="n"/>
      <c r="C895" s="54" t="n"/>
      <c r="D895" s="55" t="n"/>
      <c r="E895" s="54" t="n"/>
      <c r="F895" s="54" t="n"/>
      <c r="G895" s="21">
        <f>IF(A895="","",DATE(YEAR(A895),MONTH(A895),1))</f>
        <v/>
      </c>
      <c r="H895" s="11">
        <f>IF(AND(A895="",D895=""),"",IF(A895="","Add a date",IF(C895="","Pick a category",IF(COUNTIF(Categories!$A$6:$A$30,C895)=0,"Not in Categories",IF(D895="","Add the amount","OK")))))</f>
        <v/>
      </c>
      <c r="I895" s="22">
        <f>IF(AND(G895&lt;&gt;"",G895=Dashboard!$C$4,N(D895)&gt;0),D895+ROW()/10000000,"")</f>
        <v/>
      </c>
    </row>
    <row r="896">
      <c r="A896" s="56" t="n"/>
      <c r="B896" s="54" t="n"/>
      <c r="C896" s="54" t="n"/>
      <c r="D896" s="55" t="n"/>
      <c r="E896" s="54" t="n"/>
      <c r="F896" s="54" t="n"/>
      <c r="G896" s="21">
        <f>IF(A896="","",DATE(YEAR(A896),MONTH(A896),1))</f>
        <v/>
      </c>
      <c r="H896" s="11">
        <f>IF(AND(A896="",D896=""),"",IF(A896="","Add a date",IF(C896="","Pick a category",IF(COUNTIF(Categories!$A$6:$A$30,C896)=0,"Not in Categories",IF(D896="","Add the amount","OK")))))</f>
        <v/>
      </c>
      <c r="I896" s="22">
        <f>IF(AND(G896&lt;&gt;"",G896=Dashboard!$C$4,N(D896)&gt;0),D896+ROW()/10000000,"")</f>
        <v/>
      </c>
    </row>
    <row r="897">
      <c r="A897" s="56" t="n"/>
      <c r="B897" s="54" t="n"/>
      <c r="C897" s="54" t="n"/>
      <c r="D897" s="55" t="n"/>
      <c r="E897" s="54" t="n"/>
      <c r="F897" s="54" t="n"/>
      <c r="G897" s="21">
        <f>IF(A897="","",DATE(YEAR(A897),MONTH(A897),1))</f>
        <v/>
      </c>
      <c r="H897" s="11">
        <f>IF(AND(A897="",D897=""),"",IF(A897="","Add a date",IF(C897="","Pick a category",IF(COUNTIF(Categories!$A$6:$A$30,C897)=0,"Not in Categories",IF(D897="","Add the amount","OK")))))</f>
        <v/>
      </c>
      <c r="I897" s="22">
        <f>IF(AND(G897&lt;&gt;"",G897=Dashboard!$C$4,N(D897)&gt;0),D897+ROW()/10000000,"")</f>
        <v/>
      </c>
    </row>
    <row r="898">
      <c r="A898" s="56" t="n"/>
      <c r="B898" s="54" t="n"/>
      <c r="C898" s="54" t="n"/>
      <c r="D898" s="55" t="n"/>
      <c r="E898" s="54" t="n"/>
      <c r="F898" s="54" t="n"/>
      <c r="G898" s="21">
        <f>IF(A898="","",DATE(YEAR(A898),MONTH(A898),1))</f>
        <v/>
      </c>
      <c r="H898" s="11">
        <f>IF(AND(A898="",D898=""),"",IF(A898="","Add a date",IF(C898="","Pick a category",IF(COUNTIF(Categories!$A$6:$A$30,C898)=0,"Not in Categories",IF(D898="","Add the amount","OK")))))</f>
        <v/>
      </c>
      <c r="I898" s="22">
        <f>IF(AND(G898&lt;&gt;"",G898=Dashboard!$C$4,N(D898)&gt;0),D898+ROW()/10000000,"")</f>
        <v/>
      </c>
    </row>
    <row r="899">
      <c r="A899" s="56" t="n"/>
      <c r="B899" s="54" t="n"/>
      <c r="C899" s="54" t="n"/>
      <c r="D899" s="55" t="n"/>
      <c r="E899" s="54" t="n"/>
      <c r="F899" s="54" t="n"/>
      <c r="G899" s="21">
        <f>IF(A899="","",DATE(YEAR(A899),MONTH(A899),1))</f>
        <v/>
      </c>
      <c r="H899" s="11">
        <f>IF(AND(A899="",D899=""),"",IF(A899="","Add a date",IF(C899="","Pick a category",IF(COUNTIF(Categories!$A$6:$A$30,C899)=0,"Not in Categories",IF(D899="","Add the amount","OK")))))</f>
        <v/>
      </c>
      <c r="I899" s="22">
        <f>IF(AND(G899&lt;&gt;"",G899=Dashboard!$C$4,N(D899)&gt;0),D899+ROW()/10000000,"")</f>
        <v/>
      </c>
    </row>
    <row r="900">
      <c r="A900" s="56" t="n"/>
      <c r="B900" s="54" t="n"/>
      <c r="C900" s="54" t="n"/>
      <c r="D900" s="55" t="n"/>
      <c r="E900" s="54" t="n"/>
      <c r="F900" s="54" t="n"/>
      <c r="G900" s="21">
        <f>IF(A900="","",DATE(YEAR(A900),MONTH(A900),1))</f>
        <v/>
      </c>
      <c r="H900" s="11">
        <f>IF(AND(A900="",D900=""),"",IF(A900="","Add a date",IF(C900="","Pick a category",IF(COUNTIF(Categories!$A$6:$A$30,C900)=0,"Not in Categories",IF(D900="","Add the amount","OK")))))</f>
        <v/>
      </c>
      <c r="I900" s="22">
        <f>IF(AND(G900&lt;&gt;"",G900=Dashboard!$C$4,N(D900)&gt;0),D900+ROW()/10000000,"")</f>
        <v/>
      </c>
    </row>
    <row r="901">
      <c r="A901" s="56" t="n"/>
      <c r="B901" s="54" t="n"/>
      <c r="C901" s="54" t="n"/>
      <c r="D901" s="55" t="n"/>
      <c r="E901" s="54" t="n"/>
      <c r="F901" s="54" t="n"/>
      <c r="G901" s="21">
        <f>IF(A901="","",DATE(YEAR(A901),MONTH(A901),1))</f>
        <v/>
      </c>
      <c r="H901" s="11">
        <f>IF(AND(A901="",D901=""),"",IF(A901="","Add a date",IF(C901="","Pick a category",IF(COUNTIF(Categories!$A$6:$A$30,C901)=0,"Not in Categories",IF(D901="","Add the amount","OK")))))</f>
        <v/>
      </c>
      <c r="I901" s="22">
        <f>IF(AND(G901&lt;&gt;"",G901=Dashboard!$C$4,N(D901)&gt;0),D901+ROW()/10000000,"")</f>
        <v/>
      </c>
    </row>
    <row r="902">
      <c r="A902" s="56" t="n"/>
      <c r="B902" s="54" t="n"/>
      <c r="C902" s="54" t="n"/>
      <c r="D902" s="55" t="n"/>
      <c r="E902" s="54" t="n"/>
      <c r="F902" s="54" t="n"/>
      <c r="G902" s="21">
        <f>IF(A902="","",DATE(YEAR(A902),MONTH(A902),1))</f>
        <v/>
      </c>
      <c r="H902" s="11">
        <f>IF(AND(A902="",D902=""),"",IF(A902="","Add a date",IF(C902="","Pick a category",IF(COUNTIF(Categories!$A$6:$A$30,C902)=0,"Not in Categories",IF(D902="","Add the amount","OK")))))</f>
        <v/>
      </c>
      <c r="I902" s="22">
        <f>IF(AND(G902&lt;&gt;"",G902=Dashboard!$C$4,N(D902)&gt;0),D902+ROW()/10000000,"")</f>
        <v/>
      </c>
    </row>
    <row r="903">
      <c r="A903" s="56" t="n"/>
      <c r="B903" s="54" t="n"/>
      <c r="C903" s="54" t="n"/>
      <c r="D903" s="55" t="n"/>
      <c r="E903" s="54" t="n"/>
      <c r="F903" s="54" t="n"/>
      <c r="G903" s="21">
        <f>IF(A903="","",DATE(YEAR(A903),MONTH(A903),1))</f>
        <v/>
      </c>
      <c r="H903" s="11">
        <f>IF(AND(A903="",D903=""),"",IF(A903="","Add a date",IF(C903="","Pick a category",IF(COUNTIF(Categories!$A$6:$A$30,C903)=0,"Not in Categories",IF(D903="","Add the amount","OK")))))</f>
        <v/>
      </c>
      <c r="I903" s="22">
        <f>IF(AND(G903&lt;&gt;"",G903=Dashboard!$C$4,N(D903)&gt;0),D903+ROW()/10000000,"")</f>
        <v/>
      </c>
    </row>
    <row r="904">
      <c r="A904" s="56" t="n"/>
      <c r="B904" s="54" t="n"/>
      <c r="C904" s="54" t="n"/>
      <c r="D904" s="55" t="n"/>
      <c r="E904" s="54" t="n"/>
      <c r="F904" s="54" t="n"/>
      <c r="G904" s="21">
        <f>IF(A904="","",DATE(YEAR(A904),MONTH(A904),1))</f>
        <v/>
      </c>
      <c r="H904" s="11">
        <f>IF(AND(A904="",D904=""),"",IF(A904="","Add a date",IF(C904="","Pick a category",IF(COUNTIF(Categories!$A$6:$A$30,C904)=0,"Not in Categories",IF(D904="","Add the amount","OK")))))</f>
        <v/>
      </c>
      <c r="I904" s="22">
        <f>IF(AND(G904&lt;&gt;"",G904=Dashboard!$C$4,N(D904)&gt;0),D904+ROW()/10000000,"")</f>
        <v/>
      </c>
    </row>
    <row r="905">
      <c r="A905" s="56" t="n"/>
      <c r="B905" s="54" t="n"/>
      <c r="C905" s="54" t="n"/>
      <c r="D905" s="55" t="n"/>
      <c r="E905" s="54" t="n"/>
      <c r="F905" s="54" t="n"/>
      <c r="G905" s="21">
        <f>IF(A905="","",DATE(YEAR(A905),MONTH(A905),1))</f>
        <v/>
      </c>
      <c r="H905" s="11">
        <f>IF(AND(A905="",D905=""),"",IF(A905="","Add a date",IF(C905="","Pick a category",IF(COUNTIF(Categories!$A$6:$A$30,C905)=0,"Not in Categories",IF(D905="","Add the amount","OK")))))</f>
        <v/>
      </c>
      <c r="I905" s="22">
        <f>IF(AND(G905&lt;&gt;"",G905=Dashboard!$C$4,N(D905)&gt;0),D905+ROW()/10000000,"")</f>
        <v/>
      </c>
    </row>
    <row r="906">
      <c r="A906" s="56" t="n"/>
      <c r="B906" s="54" t="n"/>
      <c r="C906" s="54" t="n"/>
      <c r="D906" s="55" t="n"/>
      <c r="E906" s="54" t="n"/>
      <c r="F906" s="54" t="n"/>
      <c r="G906" s="21">
        <f>IF(A906="","",DATE(YEAR(A906),MONTH(A906),1))</f>
        <v/>
      </c>
      <c r="H906" s="11">
        <f>IF(AND(A906="",D906=""),"",IF(A906="","Add a date",IF(C906="","Pick a category",IF(COUNTIF(Categories!$A$6:$A$30,C906)=0,"Not in Categories",IF(D906="","Add the amount","OK")))))</f>
        <v/>
      </c>
      <c r="I906" s="22">
        <f>IF(AND(G906&lt;&gt;"",G906=Dashboard!$C$4,N(D906)&gt;0),D906+ROW()/10000000,"")</f>
        <v/>
      </c>
    </row>
    <row r="907">
      <c r="A907" s="56" t="n"/>
      <c r="B907" s="54" t="n"/>
      <c r="C907" s="54" t="n"/>
      <c r="D907" s="55" t="n"/>
      <c r="E907" s="54" t="n"/>
      <c r="F907" s="54" t="n"/>
      <c r="G907" s="21">
        <f>IF(A907="","",DATE(YEAR(A907),MONTH(A907),1))</f>
        <v/>
      </c>
      <c r="H907" s="11">
        <f>IF(AND(A907="",D907=""),"",IF(A907="","Add a date",IF(C907="","Pick a category",IF(COUNTIF(Categories!$A$6:$A$30,C907)=0,"Not in Categories",IF(D907="","Add the amount","OK")))))</f>
        <v/>
      </c>
      <c r="I907" s="22">
        <f>IF(AND(G907&lt;&gt;"",G907=Dashboard!$C$4,N(D907)&gt;0),D907+ROW()/10000000,"")</f>
        <v/>
      </c>
    </row>
    <row r="908">
      <c r="A908" s="56" t="n"/>
      <c r="B908" s="54" t="n"/>
      <c r="C908" s="54" t="n"/>
      <c r="D908" s="55" t="n"/>
      <c r="E908" s="54" t="n"/>
      <c r="F908" s="54" t="n"/>
      <c r="G908" s="21">
        <f>IF(A908="","",DATE(YEAR(A908),MONTH(A908),1))</f>
        <v/>
      </c>
      <c r="H908" s="11">
        <f>IF(AND(A908="",D908=""),"",IF(A908="","Add a date",IF(C908="","Pick a category",IF(COUNTIF(Categories!$A$6:$A$30,C908)=0,"Not in Categories",IF(D908="","Add the amount","OK")))))</f>
        <v/>
      </c>
      <c r="I908" s="22">
        <f>IF(AND(G908&lt;&gt;"",G908=Dashboard!$C$4,N(D908)&gt;0),D908+ROW()/10000000,"")</f>
        <v/>
      </c>
    </row>
    <row r="909">
      <c r="A909" s="56" t="n"/>
      <c r="B909" s="54" t="n"/>
      <c r="C909" s="54" t="n"/>
      <c r="D909" s="55" t="n"/>
      <c r="E909" s="54" t="n"/>
      <c r="F909" s="54" t="n"/>
      <c r="G909" s="21">
        <f>IF(A909="","",DATE(YEAR(A909),MONTH(A909),1))</f>
        <v/>
      </c>
      <c r="H909" s="11">
        <f>IF(AND(A909="",D909=""),"",IF(A909="","Add a date",IF(C909="","Pick a category",IF(COUNTIF(Categories!$A$6:$A$30,C909)=0,"Not in Categories",IF(D909="","Add the amount","OK")))))</f>
        <v/>
      </c>
      <c r="I909" s="22">
        <f>IF(AND(G909&lt;&gt;"",G909=Dashboard!$C$4,N(D909)&gt;0),D909+ROW()/10000000,"")</f>
        <v/>
      </c>
    </row>
    <row r="910">
      <c r="A910" s="56" t="n"/>
      <c r="B910" s="54" t="n"/>
      <c r="C910" s="54" t="n"/>
      <c r="D910" s="55" t="n"/>
      <c r="E910" s="54" t="n"/>
      <c r="F910" s="54" t="n"/>
      <c r="G910" s="21">
        <f>IF(A910="","",DATE(YEAR(A910),MONTH(A910),1))</f>
        <v/>
      </c>
      <c r="H910" s="11">
        <f>IF(AND(A910="",D910=""),"",IF(A910="","Add a date",IF(C910="","Pick a category",IF(COUNTIF(Categories!$A$6:$A$30,C910)=0,"Not in Categories",IF(D910="","Add the amount","OK")))))</f>
        <v/>
      </c>
      <c r="I910" s="22">
        <f>IF(AND(G910&lt;&gt;"",G910=Dashboard!$C$4,N(D910)&gt;0),D910+ROW()/10000000,"")</f>
        <v/>
      </c>
    </row>
    <row r="911">
      <c r="A911" s="56" t="n"/>
      <c r="B911" s="54" t="n"/>
      <c r="C911" s="54" t="n"/>
      <c r="D911" s="55" t="n"/>
      <c r="E911" s="54" t="n"/>
      <c r="F911" s="54" t="n"/>
      <c r="G911" s="21">
        <f>IF(A911="","",DATE(YEAR(A911),MONTH(A911),1))</f>
        <v/>
      </c>
      <c r="H911" s="11">
        <f>IF(AND(A911="",D911=""),"",IF(A911="","Add a date",IF(C911="","Pick a category",IF(COUNTIF(Categories!$A$6:$A$30,C911)=0,"Not in Categories",IF(D911="","Add the amount","OK")))))</f>
        <v/>
      </c>
      <c r="I911" s="22">
        <f>IF(AND(G911&lt;&gt;"",G911=Dashboard!$C$4,N(D911)&gt;0),D911+ROW()/10000000,"")</f>
        <v/>
      </c>
    </row>
    <row r="912">
      <c r="A912" s="56" t="n"/>
      <c r="B912" s="54" t="n"/>
      <c r="C912" s="54" t="n"/>
      <c r="D912" s="55" t="n"/>
      <c r="E912" s="54" t="n"/>
      <c r="F912" s="54" t="n"/>
      <c r="G912" s="21">
        <f>IF(A912="","",DATE(YEAR(A912),MONTH(A912),1))</f>
        <v/>
      </c>
      <c r="H912" s="11">
        <f>IF(AND(A912="",D912=""),"",IF(A912="","Add a date",IF(C912="","Pick a category",IF(COUNTIF(Categories!$A$6:$A$30,C912)=0,"Not in Categories",IF(D912="","Add the amount","OK")))))</f>
        <v/>
      </c>
      <c r="I912" s="22">
        <f>IF(AND(G912&lt;&gt;"",G912=Dashboard!$C$4,N(D912)&gt;0),D912+ROW()/10000000,"")</f>
        <v/>
      </c>
    </row>
    <row r="913">
      <c r="A913" s="56" t="n"/>
      <c r="B913" s="54" t="n"/>
      <c r="C913" s="54" t="n"/>
      <c r="D913" s="55" t="n"/>
      <c r="E913" s="54" t="n"/>
      <c r="F913" s="54" t="n"/>
      <c r="G913" s="21">
        <f>IF(A913="","",DATE(YEAR(A913),MONTH(A913),1))</f>
        <v/>
      </c>
      <c r="H913" s="11">
        <f>IF(AND(A913="",D913=""),"",IF(A913="","Add a date",IF(C913="","Pick a category",IF(COUNTIF(Categories!$A$6:$A$30,C913)=0,"Not in Categories",IF(D913="","Add the amount","OK")))))</f>
        <v/>
      </c>
      <c r="I913" s="22">
        <f>IF(AND(G913&lt;&gt;"",G913=Dashboard!$C$4,N(D913)&gt;0),D913+ROW()/10000000,"")</f>
        <v/>
      </c>
    </row>
    <row r="914">
      <c r="A914" s="56" t="n"/>
      <c r="B914" s="54" t="n"/>
      <c r="C914" s="54" t="n"/>
      <c r="D914" s="55" t="n"/>
      <c r="E914" s="54" t="n"/>
      <c r="F914" s="54" t="n"/>
      <c r="G914" s="21">
        <f>IF(A914="","",DATE(YEAR(A914),MONTH(A914),1))</f>
        <v/>
      </c>
      <c r="H914" s="11">
        <f>IF(AND(A914="",D914=""),"",IF(A914="","Add a date",IF(C914="","Pick a category",IF(COUNTIF(Categories!$A$6:$A$30,C914)=0,"Not in Categories",IF(D914="","Add the amount","OK")))))</f>
        <v/>
      </c>
      <c r="I914" s="22">
        <f>IF(AND(G914&lt;&gt;"",G914=Dashboard!$C$4,N(D914)&gt;0),D914+ROW()/10000000,"")</f>
        <v/>
      </c>
    </row>
    <row r="915">
      <c r="A915" s="56" t="n"/>
      <c r="B915" s="54" t="n"/>
      <c r="C915" s="54" t="n"/>
      <c r="D915" s="55" t="n"/>
      <c r="E915" s="54" t="n"/>
      <c r="F915" s="54" t="n"/>
      <c r="G915" s="21">
        <f>IF(A915="","",DATE(YEAR(A915),MONTH(A915),1))</f>
        <v/>
      </c>
      <c r="H915" s="11">
        <f>IF(AND(A915="",D915=""),"",IF(A915="","Add a date",IF(C915="","Pick a category",IF(COUNTIF(Categories!$A$6:$A$30,C915)=0,"Not in Categories",IF(D915="","Add the amount","OK")))))</f>
        <v/>
      </c>
      <c r="I915" s="22">
        <f>IF(AND(G915&lt;&gt;"",G915=Dashboard!$C$4,N(D915)&gt;0),D915+ROW()/10000000,"")</f>
        <v/>
      </c>
    </row>
    <row r="916">
      <c r="A916" s="56" t="n"/>
      <c r="B916" s="54" t="n"/>
      <c r="C916" s="54" t="n"/>
      <c r="D916" s="55" t="n"/>
      <c r="E916" s="54" t="n"/>
      <c r="F916" s="54" t="n"/>
      <c r="G916" s="21">
        <f>IF(A916="","",DATE(YEAR(A916),MONTH(A916),1))</f>
        <v/>
      </c>
      <c r="H916" s="11">
        <f>IF(AND(A916="",D916=""),"",IF(A916="","Add a date",IF(C916="","Pick a category",IF(COUNTIF(Categories!$A$6:$A$30,C916)=0,"Not in Categories",IF(D916="","Add the amount","OK")))))</f>
        <v/>
      </c>
      <c r="I916" s="22">
        <f>IF(AND(G916&lt;&gt;"",G916=Dashboard!$C$4,N(D916)&gt;0),D916+ROW()/10000000,"")</f>
        <v/>
      </c>
    </row>
    <row r="917">
      <c r="A917" s="56" t="n"/>
      <c r="B917" s="54" t="n"/>
      <c r="C917" s="54" t="n"/>
      <c r="D917" s="55" t="n"/>
      <c r="E917" s="54" t="n"/>
      <c r="F917" s="54" t="n"/>
      <c r="G917" s="21">
        <f>IF(A917="","",DATE(YEAR(A917),MONTH(A917),1))</f>
        <v/>
      </c>
      <c r="H917" s="11">
        <f>IF(AND(A917="",D917=""),"",IF(A917="","Add a date",IF(C917="","Pick a category",IF(COUNTIF(Categories!$A$6:$A$30,C917)=0,"Not in Categories",IF(D917="","Add the amount","OK")))))</f>
        <v/>
      </c>
      <c r="I917" s="22">
        <f>IF(AND(G917&lt;&gt;"",G917=Dashboard!$C$4,N(D917)&gt;0),D917+ROW()/10000000,"")</f>
        <v/>
      </c>
    </row>
    <row r="918">
      <c r="A918" s="56" t="n"/>
      <c r="B918" s="54" t="n"/>
      <c r="C918" s="54" t="n"/>
      <c r="D918" s="55" t="n"/>
      <c r="E918" s="54" t="n"/>
      <c r="F918" s="54" t="n"/>
      <c r="G918" s="21">
        <f>IF(A918="","",DATE(YEAR(A918),MONTH(A918),1))</f>
        <v/>
      </c>
      <c r="H918" s="11">
        <f>IF(AND(A918="",D918=""),"",IF(A918="","Add a date",IF(C918="","Pick a category",IF(COUNTIF(Categories!$A$6:$A$30,C918)=0,"Not in Categories",IF(D918="","Add the amount","OK")))))</f>
        <v/>
      </c>
      <c r="I918" s="22">
        <f>IF(AND(G918&lt;&gt;"",G918=Dashboard!$C$4,N(D918)&gt;0),D918+ROW()/10000000,"")</f>
        <v/>
      </c>
    </row>
    <row r="919">
      <c r="A919" s="56" t="n"/>
      <c r="B919" s="54" t="n"/>
      <c r="C919" s="54" t="n"/>
      <c r="D919" s="55" t="n"/>
      <c r="E919" s="54" t="n"/>
      <c r="F919" s="54" t="n"/>
      <c r="G919" s="21">
        <f>IF(A919="","",DATE(YEAR(A919),MONTH(A919),1))</f>
        <v/>
      </c>
      <c r="H919" s="11">
        <f>IF(AND(A919="",D919=""),"",IF(A919="","Add a date",IF(C919="","Pick a category",IF(COUNTIF(Categories!$A$6:$A$30,C919)=0,"Not in Categories",IF(D919="","Add the amount","OK")))))</f>
        <v/>
      </c>
      <c r="I919" s="22">
        <f>IF(AND(G919&lt;&gt;"",G919=Dashboard!$C$4,N(D919)&gt;0),D919+ROW()/10000000,"")</f>
        <v/>
      </c>
    </row>
    <row r="920">
      <c r="A920" s="56" t="n"/>
      <c r="B920" s="54" t="n"/>
      <c r="C920" s="54" t="n"/>
      <c r="D920" s="55" t="n"/>
      <c r="E920" s="54" t="n"/>
      <c r="F920" s="54" t="n"/>
      <c r="G920" s="21">
        <f>IF(A920="","",DATE(YEAR(A920),MONTH(A920),1))</f>
        <v/>
      </c>
      <c r="H920" s="11">
        <f>IF(AND(A920="",D920=""),"",IF(A920="","Add a date",IF(C920="","Pick a category",IF(COUNTIF(Categories!$A$6:$A$30,C920)=0,"Not in Categories",IF(D920="","Add the amount","OK")))))</f>
        <v/>
      </c>
      <c r="I920" s="22">
        <f>IF(AND(G920&lt;&gt;"",G920=Dashboard!$C$4,N(D920)&gt;0),D920+ROW()/10000000,"")</f>
        <v/>
      </c>
    </row>
    <row r="921">
      <c r="A921" s="56" t="n"/>
      <c r="B921" s="54" t="n"/>
      <c r="C921" s="54" t="n"/>
      <c r="D921" s="55" t="n"/>
      <c r="E921" s="54" t="n"/>
      <c r="F921" s="54" t="n"/>
      <c r="G921" s="21">
        <f>IF(A921="","",DATE(YEAR(A921),MONTH(A921),1))</f>
        <v/>
      </c>
      <c r="H921" s="11">
        <f>IF(AND(A921="",D921=""),"",IF(A921="","Add a date",IF(C921="","Pick a category",IF(COUNTIF(Categories!$A$6:$A$30,C921)=0,"Not in Categories",IF(D921="","Add the amount","OK")))))</f>
        <v/>
      </c>
      <c r="I921" s="22">
        <f>IF(AND(G921&lt;&gt;"",G921=Dashboard!$C$4,N(D921)&gt;0),D921+ROW()/10000000,"")</f>
        <v/>
      </c>
    </row>
    <row r="922">
      <c r="A922" s="56" t="n"/>
      <c r="B922" s="54" t="n"/>
      <c r="C922" s="54" t="n"/>
      <c r="D922" s="55" t="n"/>
      <c r="E922" s="54" t="n"/>
      <c r="F922" s="54" t="n"/>
      <c r="G922" s="21">
        <f>IF(A922="","",DATE(YEAR(A922),MONTH(A922),1))</f>
        <v/>
      </c>
      <c r="H922" s="11">
        <f>IF(AND(A922="",D922=""),"",IF(A922="","Add a date",IF(C922="","Pick a category",IF(COUNTIF(Categories!$A$6:$A$30,C922)=0,"Not in Categories",IF(D922="","Add the amount","OK")))))</f>
        <v/>
      </c>
      <c r="I922" s="22">
        <f>IF(AND(G922&lt;&gt;"",G922=Dashboard!$C$4,N(D922)&gt;0),D922+ROW()/10000000,"")</f>
        <v/>
      </c>
    </row>
    <row r="923">
      <c r="A923" s="56" t="n"/>
      <c r="B923" s="54" t="n"/>
      <c r="C923" s="54" t="n"/>
      <c r="D923" s="55" t="n"/>
      <c r="E923" s="54" t="n"/>
      <c r="F923" s="54" t="n"/>
      <c r="G923" s="21">
        <f>IF(A923="","",DATE(YEAR(A923),MONTH(A923),1))</f>
        <v/>
      </c>
      <c r="H923" s="11">
        <f>IF(AND(A923="",D923=""),"",IF(A923="","Add a date",IF(C923="","Pick a category",IF(COUNTIF(Categories!$A$6:$A$30,C923)=0,"Not in Categories",IF(D923="","Add the amount","OK")))))</f>
        <v/>
      </c>
      <c r="I923" s="22">
        <f>IF(AND(G923&lt;&gt;"",G923=Dashboard!$C$4,N(D923)&gt;0),D923+ROW()/10000000,"")</f>
        <v/>
      </c>
    </row>
    <row r="924">
      <c r="A924" s="56" t="n"/>
      <c r="B924" s="54" t="n"/>
      <c r="C924" s="54" t="n"/>
      <c r="D924" s="55" t="n"/>
      <c r="E924" s="54" t="n"/>
      <c r="F924" s="54" t="n"/>
      <c r="G924" s="21">
        <f>IF(A924="","",DATE(YEAR(A924),MONTH(A924),1))</f>
        <v/>
      </c>
      <c r="H924" s="11">
        <f>IF(AND(A924="",D924=""),"",IF(A924="","Add a date",IF(C924="","Pick a category",IF(COUNTIF(Categories!$A$6:$A$30,C924)=0,"Not in Categories",IF(D924="","Add the amount","OK")))))</f>
        <v/>
      </c>
      <c r="I924" s="22">
        <f>IF(AND(G924&lt;&gt;"",G924=Dashboard!$C$4,N(D924)&gt;0),D924+ROW()/10000000,"")</f>
        <v/>
      </c>
    </row>
    <row r="925">
      <c r="A925" s="56" t="n"/>
      <c r="B925" s="54" t="n"/>
      <c r="C925" s="54" t="n"/>
      <c r="D925" s="55" t="n"/>
      <c r="E925" s="54" t="n"/>
      <c r="F925" s="54" t="n"/>
      <c r="G925" s="21">
        <f>IF(A925="","",DATE(YEAR(A925),MONTH(A925),1))</f>
        <v/>
      </c>
      <c r="H925" s="11">
        <f>IF(AND(A925="",D925=""),"",IF(A925="","Add a date",IF(C925="","Pick a category",IF(COUNTIF(Categories!$A$6:$A$30,C925)=0,"Not in Categories",IF(D925="","Add the amount","OK")))))</f>
        <v/>
      </c>
      <c r="I925" s="22">
        <f>IF(AND(G925&lt;&gt;"",G925=Dashboard!$C$4,N(D925)&gt;0),D925+ROW()/10000000,"")</f>
        <v/>
      </c>
    </row>
    <row r="926">
      <c r="A926" s="56" t="n"/>
      <c r="B926" s="54" t="n"/>
      <c r="C926" s="54" t="n"/>
      <c r="D926" s="55" t="n"/>
      <c r="E926" s="54" t="n"/>
      <c r="F926" s="54" t="n"/>
      <c r="G926" s="21">
        <f>IF(A926="","",DATE(YEAR(A926),MONTH(A926),1))</f>
        <v/>
      </c>
      <c r="H926" s="11">
        <f>IF(AND(A926="",D926=""),"",IF(A926="","Add a date",IF(C926="","Pick a category",IF(COUNTIF(Categories!$A$6:$A$30,C926)=0,"Not in Categories",IF(D926="","Add the amount","OK")))))</f>
        <v/>
      </c>
      <c r="I926" s="22">
        <f>IF(AND(G926&lt;&gt;"",G926=Dashboard!$C$4,N(D926)&gt;0),D926+ROW()/10000000,"")</f>
        <v/>
      </c>
    </row>
    <row r="927">
      <c r="A927" s="56" t="n"/>
      <c r="B927" s="54" t="n"/>
      <c r="C927" s="54" t="n"/>
      <c r="D927" s="55" t="n"/>
      <c r="E927" s="54" t="n"/>
      <c r="F927" s="54" t="n"/>
      <c r="G927" s="21">
        <f>IF(A927="","",DATE(YEAR(A927),MONTH(A927),1))</f>
        <v/>
      </c>
      <c r="H927" s="11">
        <f>IF(AND(A927="",D927=""),"",IF(A927="","Add a date",IF(C927="","Pick a category",IF(COUNTIF(Categories!$A$6:$A$30,C927)=0,"Not in Categories",IF(D927="","Add the amount","OK")))))</f>
        <v/>
      </c>
      <c r="I927" s="22">
        <f>IF(AND(G927&lt;&gt;"",G927=Dashboard!$C$4,N(D927)&gt;0),D927+ROW()/10000000,"")</f>
        <v/>
      </c>
    </row>
    <row r="928">
      <c r="A928" s="56" t="n"/>
      <c r="B928" s="54" t="n"/>
      <c r="C928" s="54" t="n"/>
      <c r="D928" s="55" t="n"/>
      <c r="E928" s="54" t="n"/>
      <c r="F928" s="54" t="n"/>
      <c r="G928" s="21">
        <f>IF(A928="","",DATE(YEAR(A928),MONTH(A928),1))</f>
        <v/>
      </c>
      <c r="H928" s="11">
        <f>IF(AND(A928="",D928=""),"",IF(A928="","Add a date",IF(C928="","Pick a category",IF(COUNTIF(Categories!$A$6:$A$30,C928)=0,"Not in Categories",IF(D928="","Add the amount","OK")))))</f>
        <v/>
      </c>
      <c r="I928" s="22">
        <f>IF(AND(G928&lt;&gt;"",G928=Dashboard!$C$4,N(D928)&gt;0),D928+ROW()/10000000,"")</f>
        <v/>
      </c>
    </row>
    <row r="929">
      <c r="A929" s="56" t="n"/>
      <c r="B929" s="54" t="n"/>
      <c r="C929" s="54" t="n"/>
      <c r="D929" s="55" t="n"/>
      <c r="E929" s="54" t="n"/>
      <c r="F929" s="54" t="n"/>
      <c r="G929" s="21">
        <f>IF(A929="","",DATE(YEAR(A929),MONTH(A929),1))</f>
        <v/>
      </c>
      <c r="H929" s="11">
        <f>IF(AND(A929="",D929=""),"",IF(A929="","Add a date",IF(C929="","Pick a category",IF(COUNTIF(Categories!$A$6:$A$30,C929)=0,"Not in Categories",IF(D929="","Add the amount","OK")))))</f>
        <v/>
      </c>
      <c r="I929" s="22">
        <f>IF(AND(G929&lt;&gt;"",G929=Dashboard!$C$4,N(D929)&gt;0),D929+ROW()/10000000,"")</f>
        <v/>
      </c>
    </row>
    <row r="930">
      <c r="A930" s="56" t="n"/>
      <c r="B930" s="54" t="n"/>
      <c r="C930" s="54" t="n"/>
      <c r="D930" s="55" t="n"/>
      <c r="E930" s="54" t="n"/>
      <c r="F930" s="54" t="n"/>
      <c r="G930" s="21">
        <f>IF(A930="","",DATE(YEAR(A930),MONTH(A930),1))</f>
        <v/>
      </c>
      <c r="H930" s="11">
        <f>IF(AND(A930="",D930=""),"",IF(A930="","Add a date",IF(C930="","Pick a category",IF(COUNTIF(Categories!$A$6:$A$30,C930)=0,"Not in Categories",IF(D930="","Add the amount","OK")))))</f>
        <v/>
      </c>
      <c r="I930" s="22">
        <f>IF(AND(G930&lt;&gt;"",G930=Dashboard!$C$4,N(D930)&gt;0),D930+ROW()/10000000,"")</f>
        <v/>
      </c>
    </row>
    <row r="931">
      <c r="A931" s="56" t="n"/>
      <c r="B931" s="54" t="n"/>
      <c r="C931" s="54" t="n"/>
      <c r="D931" s="55" t="n"/>
      <c r="E931" s="54" t="n"/>
      <c r="F931" s="54" t="n"/>
      <c r="G931" s="21">
        <f>IF(A931="","",DATE(YEAR(A931),MONTH(A931),1))</f>
        <v/>
      </c>
      <c r="H931" s="11">
        <f>IF(AND(A931="",D931=""),"",IF(A931="","Add a date",IF(C931="","Pick a category",IF(COUNTIF(Categories!$A$6:$A$30,C931)=0,"Not in Categories",IF(D931="","Add the amount","OK")))))</f>
        <v/>
      </c>
      <c r="I931" s="22">
        <f>IF(AND(G931&lt;&gt;"",G931=Dashboard!$C$4,N(D931)&gt;0),D931+ROW()/10000000,"")</f>
        <v/>
      </c>
    </row>
    <row r="932">
      <c r="A932" s="56" t="n"/>
      <c r="B932" s="54" t="n"/>
      <c r="C932" s="54" t="n"/>
      <c r="D932" s="55" t="n"/>
      <c r="E932" s="54" t="n"/>
      <c r="F932" s="54" t="n"/>
      <c r="G932" s="21">
        <f>IF(A932="","",DATE(YEAR(A932),MONTH(A932),1))</f>
        <v/>
      </c>
      <c r="H932" s="11">
        <f>IF(AND(A932="",D932=""),"",IF(A932="","Add a date",IF(C932="","Pick a category",IF(COUNTIF(Categories!$A$6:$A$30,C932)=0,"Not in Categories",IF(D932="","Add the amount","OK")))))</f>
        <v/>
      </c>
      <c r="I932" s="22">
        <f>IF(AND(G932&lt;&gt;"",G932=Dashboard!$C$4,N(D932)&gt;0),D932+ROW()/10000000,"")</f>
        <v/>
      </c>
    </row>
    <row r="933">
      <c r="A933" s="56" t="n"/>
      <c r="B933" s="54" t="n"/>
      <c r="C933" s="54" t="n"/>
      <c r="D933" s="55" t="n"/>
      <c r="E933" s="54" t="n"/>
      <c r="F933" s="54" t="n"/>
      <c r="G933" s="21">
        <f>IF(A933="","",DATE(YEAR(A933),MONTH(A933),1))</f>
        <v/>
      </c>
      <c r="H933" s="11">
        <f>IF(AND(A933="",D933=""),"",IF(A933="","Add a date",IF(C933="","Pick a category",IF(COUNTIF(Categories!$A$6:$A$30,C933)=0,"Not in Categories",IF(D933="","Add the amount","OK")))))</f>
        <v/>
      </c>
      <c r="I933" s="22">
        <f>IF(AND(G933&lt;&gt;"",G933=Dashboard!$C$4,N(D933)&gt;0),D933+ROW()/10000000,"")</f>
        <v/>
      </c>
    </row>
    <row r="934">
      <c r="A934" s="56" t="n"/>
      <c r="B934" s="54" t="n"/>
      <c r="C934" s="54" t="n"/>
      <c r="D934" s="55" t="n"/>
      <c r="E934" s="54" t="n"/>
      <c r="F934" s="54" t="n"/>
      <c r="G934" s="21">
        <f>IF(A934="","",DATE(YEAR(A934),MONTH(A934),1))</f>
        <v/>
      </c>
      <c r="H934" s="11">
        <f>IF(AND(A934="",D934=""),"",IF(A934="","Add a date",IF(C934="","Pick a category",IF(COUNTIF(Categories!$A$6:$A$30,C934)=0,"Not in Categories",IF(D934="","Add the amount","OK")))))</f>
        <v/>
      </c>
      <c r="I934" s="22">
        <f>IF(AND(G934&lt;&gt;"",G934=Dashboard!$C$4,N(D934)&gt;0),D934+ROW()/10000000,"")</f>
        <v/>
      </c>
    </row>
    <row r="935">
      <c r="A935" s="56" t="n"/>
      <c r="B935" s="54" t="n"/>
      <c r="C935" s="54" t="n"/>
      <c r="D935" s="55" t="n"/>
      <c r="E935" s="54" t="n"/>
      <c r="F935" s="54" t="n"/>
      <c r="G935" s="21">
        <f>IF(A935="","",DATE(YEAR(A935),MONTH(A935),1))</f>
        <v/>
      </c>
      <c r="H935" s="11">
        <f>IF(AND(A935="",D935=""),"",IF(A935="","Add a date",IF(C935="","Pick a category",IF(COUNTIF(Categories!$A$6:$A$30,C935)=0,"Not in Categories",IF(D935="","Add the amount","OK")))))</f>
        <v/>
      </c>
      <c r="I935" s="22">
        <f>IF(AND(G935&lt;&gt;"",G935=Dashboard!$C$4,N(D935)&gt;0),D935+ROW()/10000000,"")</f>
        <v/>
      </c>
    </row>
    <row r="936">
      <c r="A936" s="56" t="n"/>
      <c r="B936" s="54" t="n"/>
      <c r="C936" s="54" t="n"/>
      <c r="D936" s="55" t="n"/>
      <c r="E936" s="54" t="n"/>
      <c r="F936" s="54" t="n"/>
      <c r="G936" s="21">
        <f>IF(A936="","",DATE(YEAR(A936),MONTH(A936),1))</f>
        <v/>
      </c>
      <c r="H936" s="11">
        <f>IF(AND(A936="",D936=""),"",IF(A936="","Add a date",IF(C936="","Pick a category",IF(COUNTIF(Categories!$A$6:$A$30,C936)=0,"Not in Categories",IF(D936="","Add the amount","OK")))))</f>
        <v/>
      </c>
      <c r="I936" s="22">
        <f>IF(AND(G936&lt;&gt;"",G936=Dashboard!$C$4,N(D936)&gt;0),D936+ROW()/10000000,"")</f>
        <v/>
      </c>
    </row>
    <row r="937">
      <c r="A937" s="56" t="n"/>
      <c r="B937" s="54" t="n"/>
      <c r="C937" s="54" t="n"/>
      <c r="D937" s="55" t="n"/>
      <c r="E937" s="54" t="n"/>
      <c r="F937" s="54" t="n"/>
      <c r="G937" s="21">
        <f>IF(A937="","",DATE(YEAR(A937),MONTH(A937),1))</f>
        <v/>
      </c>
      <c r="H937" s="11">
        <f>IF(AND(A937="",D937=""),"",IF(A937="","Add a date",IF(C937="","Pick a category",IF(COUNTIF(Categories!$A$6:$A$30,C937)=0,"Not in Categories",IF(D937="","Add the amount","OK")))))</f>
        <v/>
      </c>
      <c r="I937" s="22">
        <f>IF(AND(G937&lt;&gt;"",G937=Dashboard!$C$4,N(D937)&gt;0),D937+ROW()/10000000,"")</f>
        <v/>
      </c>
    </row>
    <row r="938">
      <c r="A938" s="56" t="n"/>
      <c r="B938" s="54" t="n"/>
      <c r="C938" s="54" t="n"/>
      <c r="D938" s="55" t="n"/>
      <c r="E938" s="54" t="n"/>
      <c r="F938" s="54" t="n"/>
      <c r="G938" s="21">
        <f>IF(A938="","",DATE(YEAR(A938),MONTH(A938),1))</f>
        <v/>
      </c>
      <c r="H938" s="11">
        <f>IF(AND(A938="",D938=""),"",IF(A938="","Add a date",IF(C938="","Pick a category",IF(COUNTIF(Categories!$A$6:$A$30,C938)=0,"Not in Categories",IF(D938="","Add the amount","OK")))))</f>
        <v/>
      </c>
      <c r="I938" s="22">
        <f>IF(AND(G938&lt;&gt;"",G938=Dashboard!$C$4,N(D938)&gt;0),D938+ROW()/10000000,"")</f>
        <v/>
      </c>
    </row>
    <row r="939">
      <c r="A939" s="56" t="n"/>
      <c r="B939" s="54" t="n"/>
      <c r="C939" s="54" t="n"/>
      <c r="D939" s="55" t="n"/>
      <c r="E939" s="54" t="n"/>
      <c r="F939" s="54" t="n"/>
      <c r="G939" s="21">
        <f>IF(A939="","",DATE(YEAR(A939),MONTH(A939),1))</f>
        <v/>
      </c>
      <c r="H939" s="11">
        <f>IF(AND(A939="",D939=""),"",IF(A939="","Add a date",IF(C939="","Pick a category",IF(COUNTIF(Categories!$A$6:$A$30,C939)=0,"Not in Categories",IF(D939="","Add the amount","OK")))))</f>
        <v/>
      </c>
      <c r="I939" s="22">
        <f>IF(AND(G939&lt;&gt;"",G939=Dashboard!$C$4,N(D939)&gt;0),D939+ROW()/10000000,"")</f>
        <v/>
      </c>
    </row>
    <row r="940">
      <c r="A940" s="56" t="n"/>
      <c r="B940" s="54" t="n"/>
      <c r="C940" s="54" t="n"/>
      <c r="D940" s="55" t="n"/>
      <c r="E940" s="54" t="n"/>
      <c r="F940" s="54" t="n"/>
      <c r="G940" s="21">
        <f>IF(A940="","",DATE(YEAR(A940),MONTH(A940),1))</f>
        <v/>
      </c>
      <c r="H940" s="11">
        <f>IF(AND(A940="",D940=""),"",IF(A940="","Add a date",IF(C940="","Pick a category",IF(COUNTIF(Categories!$A$6:$A$30,C940)=0,"Not in Categories",IF(D940="","Add the amount","OK")))))</f>
        <v/>
      </c>
      <c r="I940" s="22">
        <f>IF(AND(G940&lt;&gt;"",G940=Dashboard!$C$4,N(D940)&gt;0),D940+ROW()/10000000,"")</f>
        <v/>
      </c>
    </row>
    <row r="941">
      <c r="A941" s="56" t="n"/>
      <c r="B941" s="54" t="n"/>
      <c r="C941" s="54" t="n"/>
      <c r="D941" s="55" t="n"/>
      <c r="E941" s="54" t="n"/>
      <c r="F941" s="54" t="n"/>
      <c r="G941" s="21">
        <f>IF(A941="","",DATE(YEAR(A941),MONTH(A941),1))</f>
        <v/>
      </c>
      <c r="H941" s="11">
        <f>IF(AND(A941="",D941=""),"",IF(A941="","Add a date",IF(C941="","Pick a category",IF(COUNTIF(Categories!$A$6:$A$30,C941)=0,"Not in Categories",IF(D941="","Add the amount","OK")))))</f>
        <v/>
      </c>
      <c r="I941" s="22">
        <f>IF(AND(G941&lt;&gt;"",G941=Dashboard!$C$4,N(D941)&gt;0),D941+ROW()/10000000,"")</f>
        <v/>
      </c>
    </row>
    <row r="942">
      <c r="A942" s="56" t="n"/>
      <c r="B942" s="54" t="n"/>
      <c r="C942" s="54" t="n"/>
      <c r="D942" s="55" t="n"/>
      <c r="E942" s="54" t="n"/>
      <c r="F942" s="54" t="n"/>
      <c r="G942" s="21">
        <f>IF(A942="","",DATE(YEAR(A942),MONTH(A942),1))</f>
        <v/>
      </c>
      <c r="H942" s="11">
        <f>IF(AND(A942="",D942=""),"",IF(A942="","Add a date",IF(C942="","Pick a category",IF(COUNTIF(Categories!$A$6:$A$30,C942)=0,"Not in Categories",IF(D942="","Add the amount","OK")))))</f>
        <v/>
      </c>
      <c r="I942" s="22">
        <f>IF(AND(G942&lt;&gt;"",G942=Dashboard!$C$4,N(D942)&gt;0),D942+ROW()/10000000,"")</f>
        <v/>
      </c>
    </row>
    <row r="943">
      <c r="A943" s="56" t="n"/>
      <c r="B943" s="54" t="n"/>
      <c r="C943" s="54" t="n"/>
      <c r="D943" s="55" t="n"/>
      <c r="E943" s="54" t="n"/>
      <c r="F943" s="54" t="n"/>
      <c r="G943" s="21">
        <f>IF(A943="","",DATE(YEAR(A943),MONTH(A943),1))</f>
        <v/>
      </c>
      <c r="H943" s="11">
        <f>IF(AND(A943="",D943=""),"",IF(A943="","Add a date",IF(C943="","Pick a category",IF(COUNTIF(Categories!$A$6:$A$30,C943)=0,"Not in Categories",IF(D943="","Add the amount","OK")))))</f>
        <v/>
      </c>
      <c r="I943" s="22">
        <f>IF(AND(G943&lt;&gt;"",G943=Dashboard!$C$4,N(D943)&gt;0),D943+ROW()/10000000,"")</f>
        <v/>
      </c>
    </row>
    <row r="944">
      <c r="A944" s="56" t="n"/>
      <c r="B944" s="54" t="n"/>
      <c r="C944" s="54" t="n"/>
      <c r="D944" s="55" t="n"/>
      <c r="E944" s="54" t="n"/>
      <c r="F944" s="54" t="n"/>
      <c r="G944" s="21">
        <f>IF(A944="","",DATE(YEAR(A944),MONTH(A944),1))</f>
        <v/>
      </c>
      <c r="H944" s="11">
        <f>IF(AND(A944="",D944=""),"",IF(A944="","Add a date",IF(C944="","Pick a category",IF(COUNTIF(Categories!$A$6:$A$30,C944)=0,"Not in Categories",IF(D944="","Add the amount","OK")))))</f>
        <v/>
      </c>
      <c r="I944" s="22">
        <f>IF(AND(G944&lt;&gt;"",G944=Dashboard!$C$4,N(D944)&gt;0),D944+ROW()/10000000,"")</f>
        <v/>
      </c>
    </row>
    <row r="945">
      <c r="A945" s="56" t="n"/>
      <c r="B945" s="54" t="n"/>
      <c r="C945" s="54" t="n"/>
      <c r="D945" s="55" t="n"/>
      <c r="E945" s="54" t="n"/>
      <c r="F945" s="54" t="n"/>
      <c r="G945" s="21">
        <f>IF(A945="","",DATE(YEAR(A945),MONTH(A945),1))</f>
        <v/>
      </c>
      <c r="H945" s="11">
        <f>IF(AND(A945="",D945=""),"",IF(A945="","Add a date",IF(C945="","Pick a category",IF(COUNTIF(Categories!$A$6:$A$30,C945)=0,"Not in Categories",IF(D945="","Add the amount","OK")))))</f>
        <v/>
      </c>
      <c r="I945" s="22">
        <f>IF(AND(G945&lt;&gt;"",G945=Dashboard!$C$4,N(D945)&gt;0),D945+ROW()/10000000,"")</f>
        <v/>
      </c>
    </row>
    <row r="946">
      <c r="A946" s="56" t="n"/>
      <c r="B946" s="54" t="n"/>
      <c r="C946" s="54" t="n"/>
      <c r="D946" s="55" t="n"/>
      <c r="E946" s="54" t="n"/>
      <c r="F946" s="54" t="n"/>
      <c r="G946" s="21">
        <f>IF(A946="","",DATE(YEAR(A946),MONTH(A946),1))</f>
        <v/>
      </c>
      <c r="H946" s="11">
        <f>IF(AND(A946="",D946=""),"",IF(A946="","Add a date",IF(C946="","Pick a category",IF(COUNTIF(Categories!$A$6:$A$30,C946)=0,"Not in Categories",IF(D946="","Add the amount","OK")))))</f>
        <v/>
      </c>
      <c r="I946" s="22">
        <f>IF(AND(G946&lt;&gt;"",G946=Dashboard!$C$4,N(D946)&gt;0),D946+ROW()/10000000,"")</f>
        <v/>
      </c>
    </row>
    <row r="947">
      <c r="A947" s="56" t="n"/>
      <c r="B947" s="54" t="n"/>
      <c r="C947" s="54" t="n"/>
      <c r="D947" s="55" t="n"/>
      <c r="E947" s="54" t="n"/>
      <c r="F947" s="54" t="n"/>
      <c r="G947" s="21">
        <f>IF(A947="","",DATE(YEAR(A947),MONTH(A947),1))</f>
        <v/>
      </c>
      <c r="H947" s="11">
        <f>IF(AND(A947="",D947=""),"",IF(A947="","Add a date",IF(C947="","Pick a category",IF(COUNTIF(Categories!$A$6:$A$30,C947)=0,"Not in Categories",IF(D947="","Add the amount","OK")))))</f>
        <v/>
      </c>
      <c r="I947" s="22">
        <f>IF(AND(G947&lt;&gt;"",G947=Dashboard!$C$4,N(D947)&gt;0),D947+ROW()/10000000,"")</f>
        <v/>
      </c>
    </row>
    <row r="948">
      <c r="A948" s="56" t="n"/>
      <c r="B948" s="54" t="n"/>
      <c r="C948" s="54" t="n"/>
      <c r="D948" s="55" t="n"/>
      <c r="E948" s="54" t="n"/>
      <c r="F948" s="54" t="n"/>
      <c r="G948" s="21">
        <f>IF(A948="","",DATE(YEAR(A948),MONTH(A948),1))</f>
        <v/>
      </c>
      <c r="H948" s="11">
        <f>IF(AND(A948="",D948=""),"",IF(A948="","Add a date",IF(C948="","Pick a category",IF(COUNTIF(Categories!$A$6:$A$30,C948)=0,"Not in Categories",IF(D948="","Add the amount","OK")))))</f>
        <v/>
      </c>
      <c r="I948" s="22">
        <f>IF(AND(G948&lt;&gt;"",G948=Dashboard!$C$4,N(D948)&gt;0),D948+ROW()/10000000,"")</f>
        <v/>
      </c>
    </row>
    <row r="949">
      <c r="A949" s="56" t="n"/>
      <c r="B949" s="54" t="n"/>
      <c r="C949" s="54" t="n"/>
      <c r="D949" s="55" t="n"/>
      <c r="E949" s="54" t="n"/>
      <c r="F949" s="54" t="n"/>
      <c r="G949" s="21">
        <f>IF(A949="","",DATE(YEAR(A949),MONTH(A949),1))</f>
        <v/>
      </c>
      <c r="H949" s="11">
        <f>IF(AND(A949="",D949=""),"",IF(A949="","Add a date",IF(C949="","Pick a category",IF(COUNTIF(Categories!$A$6:$A$30,C949)=0,"Not in Categories",IF(D949="","Add the amount","OK")))))</f>
        <v/>
      </c>
      <c r="I949" s="22">
        <f>IF(AND(G949&lt;&gt;"",G949=Dashboard!$C$4,N(D949)&gt;0),D949+ROW()/10000000,"")</f>
        <v/>
      </c>
    </row>
    <row r="950">
      <c r="A950" s="56" t="n"/>
      <c r="B950" s="54" t="n"/>
      <c r="C950" s="54" t="n"/>
      <c r="D950" s="55" t="n"/>
      <c r="E950" s="54" t="n"/>
      <c r="F950" s="54" t="n"/>
      <c r="G950" s="21">
        <f>IF(A950="","",DATE(YEAR(A950),MONTH(A950),1))</f>
        <v/>
      </c>
      <c r="H950" s="11">
        <f>IF(AND(A950="",D950=""),"",IF(A950="","Add a date",IF(C950="","Pick a category",IF(COUNTIF(Categories!$A$6:$A$30,C950)=0,"Not in Categories",IF(D950="","Add the amount","OK")))))</f>
        <v/>
      </c>
      <c r="I950" s="22">
        <f>IF(AND(G950&lt;&gt;"",G950=Dashboard!$C$4,N(D950)&gt;0),D950+ROW()/10000000,"")</f>
        <v/>
      </c>
    </row>
    <row r="951">
      <c r="A951" s="56" t="n"/>
      <c r="B951" s="54" t="n"/>
      <c r="C951" s="54" t="n"/>
      <c r="D951" s="55" t="n"/>
      <c r="E951" s="54" t="n"/>
      <c r="F951" s="54" t="n"/>
      <c r="G951" s="21">
        <f>IF(A951="","",DATE(YEAR(A951),MONTH(A951),1))</f>
        <v/>
      </c>
      <c r="H951" s="11">
        <f>IF(AND(A951="",D951=""),"",IF(A951="","Add a date",IF(C951="","Pick a category",IF(COUNTIF(Categories!$A$6:$A$30,C951)=0,"Not in Categories",IF(D951="","Add the amount","OK")))))</f>
        <v/>
      </c>
      <c r="I951" s="22">
        <f>IF(AND(G951&lt;&gt;"",G951=Dashboard!$C$4,N(D951)&gt;0),D951+ROW()/10000000,"")</f>
        <v/>
      </c>
    </row>
    <row r="952">
      <c r="A952" s="56" t="n"/>
      <c r="B952" s="54" t="n"/>
      <c r="C952" s="54" t="n"/>
      <c r="D952" s="55" t="n"/>
      <c r="E952" s="54" t="n"/>
      <c r="F952" s="54" t="n"/>
      <c r="G952" s="21">
        <f>IF(A952="","",DATE(YEAR(A952),MONTH(A952),1))</f>
        <v/>
      </c>
      <c r="H952" s="11">
        <f>IF(AND(A952="",D952=""),"",IF(A952="","Add a date",IF(C952="","Pick a category",IF(COUNTIF(Categories!$A$6:$A$30,C952)=0,"Not in Categories",IF(D952="","Add the amount","OK")))))</f>
        <v/>
      </c>
      <c r="I952" s="22">
        <f>IF(AND(G952&lt;&gt;"",G952=Dashboard!$C$4,N(D952)&gt;0),D952+ROW()/10000000,"")</f>
        <v/>
      </c>
    </row>
    <row r="953">
      <c r="A953" s="56" t="n"/>
      <c r="B953" s="54" t="n"/>
      <c r="C953" s="54" t="n"/>
      <c r="D953" s="55" t="n"/>
      <c r="E953" s="54" t="n"/>
      <c r="F953" s="54" t="n"/>
      <c r="G953" s="21">
        <f>IF(A953="","",DATE(YEAR(A953),MONTH(A953),1))</f>
        <v/>
      </c>
      <c r="H953" s="11">
        <f>IF(AND(A953="",D953=""),"",IF(A953="","Add a date",IF(C953="","Pick a category",IF(COUNTIF(Categories!$A$6:$A$30,C953)=0,"Not in Categories",IF(D953="","Add the amount","OK")))))</f>
        <v/>
      </c>
      <c r="I953" s="22">
        <f>IF(AND(G953&lt;&gt;"",G953=Dashboard!$C$4,N(D953)&gt;0),D953+ROW()/10000000,"")</f>
        <v/>
      </c>
    </row>
    <row r="954">
      <c r="A954" s="56" t="n"/>
      <c r="B954" s="54" t="n"/>
      <c r="C954" s="54" t="n"/>
      <c r="D954" s="55" t="n"/>
      <c r="E954" s="54" t="n"/>
      <c r="F954" s="54" t="n"/>
      <c r="G954" s="21">
        <f>IF(A954="","",DATE(YEAR(A954),MONTH(A954),1))</f>
        <v/>
      </c>
      <c r="H954" s="11">
        <f>IF(AND(A954="",D954=""),"",IF(A954="","Add a date",IF(C954="","Pick a category",IF(COUNTIF(Categories!$A$6:$A$30,C954)=0,"Not in Categories",IF(D954="","Add the amount","OK")))))</f>
        <v/>
      </c>
      <c r="I954" s="22">
        <f>IF(AND(G954&lt;&gt;"",G954=Dashboard!$C$4,N(D954)&gt;0),D954+ROW()/10000000,"")</f>
        <v/>
      </c>
    </row>
    <row r="955">
      <c r="A955" s="56" t="n"/>
      <c r="B955" s="54" t="n"/>
      <c r="C955" s="54" t="n"/>
      <c r="D955" s="55" t="n"/>
      <c r="E955" s="54" t="n"/>
      <c r="F955" s="54" t="n"/>
      <c r="G955" s="21">
        <f>IF(A955="","",DATE(YEAR(A955),MONTH(A955),1))</f>
        <v/>
      </c>
      <c r="H955" s="11">
        <f>IF(AND(A955="",D955=""),"",IF(A955="","Add a date",IF(C955="","Pick a category",IF(COUNTIF(Categories!$A$6:$A$30,C955)=0,"Not in Categories",IF(D955="","Add the amount","OK")))))</f>
        <v/>
      </c>
      <c r="I955" s="22">
        <f>IF(AND(G955&lt;&gt;"",G955=Dashboard!$C$4,N(D955)&gt;0),D955+ROW()/10000000,"")</f>
        <v/>
      </c>
    </row>
    <row r="956">
      <c r="A956" s="56" t="n"/>
      <c r="B956" s="54" t="n"/>
      <c r="C956" s="54" t="n"/>
      <c r="D956" s="55" t="n"/>
      <c r="E956" s="54" t="n"/>
      <c r="F956" s="54" t="n"/>
      <c r="G956" s="21">
        <f>IF(A956="","",DATE(YEAR(A956),MONTH(A956),1))</f>
        <v/>
      </c>
      <c r="H956" s="11">
        <f>IF(AND(A956="",D956=""),"",IF(A956="","Add a date",IF(C956="","Pick a category",IF(COUNTIF(Categories!$A$6:$A$30,C956)=0,"Not in Categories",IF(D956="","Add the amount","OK")))))</f>
        <v/>
      </c>
      <c r="I956" s="22">
        <f>IF(AND(G956&lt;&gt;"",G956=Dashboard!$C$4,N(D956)&gt;0),D956+ROW()/10000000,"")</f>
        <v/>
      </c>
    </row>
    <row r="957">
      <c r="A957" s="56" t="n"/>
      <c r="B957" s="54" t="n"/>
      <c r="C957" s="54" t="n"/>
      <c r="D957" s="55" t="n"/>
      <c r="E957" s="54" t="n"/>
      <c r="F957" s="54" t="n"/>
      <c r="G957" s="21">
        <f>IF(A957="","",DATE(YEAR(A957),MONTH(A957),1))</f>
        <v/>
      </c>
      <c r="H957" s="11">
        <f>IF(AND(A957="",D957=""),"",IF(A957="","Add a date",IF(C957="","Pick a category",IF(COUNTIF(Categories!$A$6:$A$30,C957)=0,"Not in Categories",IF(D957="","Add the amount","OK")))))</f>
        <v/>
      </c>
      <c r="I957" s="22">
        <f>IF(AND(G957&lt;&gt;"",G957=Dashboard!$C$4,N(D957)&gt;0),D957+ROW()/10000000,"")</f>
        <v/>
      </c>
    </row>
    <row r="958">
      <c r="A958" s="56" t="n"/>
      <c r="B958" s="54" t="n"/>
      <c r="C958" s="54" t="n"/>
      <c r="D958" s="55" t="n"/>
      <c r="E958" s="54" t="n"/>
      <c r="F958" s="54" t="n"/>
      <c r="G958" s="21">
        <f>IF(A958="","",DATE(YEAR(A958),MONTH(A958),1))</f>
        <v/>
      </c>
      <c r="H958" s="11">
        <f>IF(AND(A958="",D958=""),"",IF(A958="","Add a date",IF(C958="","Pick a category",IF(COUNTIF(Categories!$A$6:$A$30,C958)=0,"Not in Categories",IF(D958="","Add the amount","OK")))))</f>
        <v/>
      </c>
      <c r="I958" s="22">
        <f>IF(AND(G958&lt;&gt;"",G958=Dashboard!$C$4,N(D958)&gt;0),D958+ROW()/10000000,"")</f>
        <v/>
      </c>
    </row>
    <row r="959">
      <c r="A959" s="56" t="n"/>
      <c r="B959" s="54" t="n"/>
      <c r="C959" s="54" t="n"/>
      <c r="D959" s="55" t="n"/>
      <c r="E959" s="54" t="n"/>
      <c r="F959" s="54" t="n"/>
      <c r="G959" s="21">
        <f>IF(A959="","",DATE(YEAR(A959),MONTH(A959),1))</f>
        <v/>
      </c>
      <c r="H959" s="11">
        <f>IF(AND(A959="",D959=""),"",IF(A959="","Add a date",IF(C959="","Pick a category",IF(COUNTIF(Categories!$A$6:$A$30,C959)=0,"Not in Categories",IF(D959="","Add the amount","OK")))))</f>
        <v/>
      </c>
      <c r="I959" s="22">
        <f>IF(AND(G959&lt;&gt;"",G959=Dashboard!$C$4,N(D959)&gt;0),D959+ROW()/10000000,"")</f>
        <v/>
      </c>
    </row>
    <row r="960">
      <c r="A960" s="56" t="n"/>
      <c r="B960" s="54" t="n"/>
      <c r="C960" s="54" t="n"/>
      <c r="D960" s="55" t="n"/>
      <c r="E960" s="54" t="n"/>
      <c r="F960" s="54" t="n"/>
      <c r="G960" s="21">
        <f>IF(A960="","",DATE(YEAR(A960),MONTH(A960),1))</f>
        <v/>
      </c>
      <c r="H960" s="11">
        <f>IF(AND(A960="",D960=""),"",IF(A960="","Add a date",IF(C960="","Pick a category",IF(COUNTIF(Categories!$A$6:$A$30,C960)=0,"Not in Categories",IF(D960="","Add the amount","OK")))))</f>
        <v/>
      </c>
      <c r="I960" s="22">
        <f>IF(AND(G960&lt;&gt;"",G960=Dashboard!$C$4,N(D960)&gt;0),D960+ROW()/10000000,"")</f>
        <v/>
      </c>
    </row>
    <row r="961">
      <c r="A961" s="56" t="n"/>
      <c r="B961" s="54" t="n"/>
      <c r="C961" s="54" t="n"/>
      <c r="D961" s="55" t="n"/>
      <c r="E961" s="54" t="n"/>
      <c r="F961" s="54" t="n"/>
      <c r="G961" s="21">
        <f>IF(A961="","",DATE(YEAR(A961),MONTH(A961),1))</f>
        <v/>
      </c>
      <c r="H961" s="11">
        <f>IF(AND(A961="",D961=""),"",IF(A961="","Add a date",IF(C961="","Pick a category",IF(COUNTIF(Categories!$A$6:$A$30,C961)=0,"Not in Categories",IF(D961="","Add the amount","OK")))))</f>
        <v/>
      </c>
      <c r="I961" s="22">
        <f>IF(AND(G961&lt;&gt;"",G961=Dashboard!$C$4,N(D961)&gt;0),D961+ROW()/10000000,"")</f>
        <v/>
      </c>
    </row>
    <row r="962">
      <c r="A962" s="56" t="n"/>
      <c r="B962" s="54" t="n"/>
      <c r="C962" s="54" t="n"/>
      <c r="D962" s="55" t="n"/>
      <c r="E962" s="54" t="n"/>
      <c r="F962" s="54" t="n"/>
      <c r="G962" s="21">
        <f>IF(A962="","",DATE(YEAR(A962),MONTH(A962),1))</f>
        <v/>
      </c>
      <c r="H962" s="11">
        <f>IF(AND(A962="",D962=""),"",IF(A962="","Add a date",IF(C962="","Pick a category",IF(COUNTIF(Categories!$A$6:$A$30,C962)=0,"Not in Categories",IF(D962="","Add the amount","OK")))))</f>
        <v/>
      </c>
      <c r="I962" s="22">
        <f>IF(AND(G962&lt;&gt;"",G962=Dashboard!$C$4,N(D962)&gt;0),D962+ROW()/10000000,"")</f>
        <v/>
      </c>
    </row>
    <row r="963">
      <c r="A963" s="56" t="n"/>
      <c r="B963" s="54" t="n"/>
      <c r="C963" s="54" t="n"/>
      <c r="D963" s="55" t="n"/>
      <c r="E963" s="54" t="n"/>
      <c r="F963" s="54" t="n"/>
      <c r="G963" s="21">
        <f>IF(A963="","",DATE(YEAR(A963),MONTH(A963),1))</f>
        <v/>
      </c>
      <c r="H963" s="11">
        <f>IF(AND(A963="",D963=""),"",IF(A963="","Add a date",IF(C963="","Pick a category",IF(COUNTIF(Categories!$A$6:$A$30,C963)=0,"Not in Categories",IF(D963="","Add the amount","OK")))))</f>
        <v/>
      </c>
      <c r="I963" s="22">
        <f>IF(AND(G963&lt;&gt;"",G963=Dashboard!$C$4,N(D963)&gt;0),D963+ROW()/10000000,"")</f>
        <v/>
      </c>
    </row>
    <row r="964">
      <c r="A964" s="56" t="n"/>
      <c r="B964" s="54" t="n"/>
      <c r="C964" s="54" t="n"/>
      <c r="D964" s="55" t="n"/>
      <c r="E964" s="54" t="n"/>
      <c r="F964" s="54" t="n"/>
      <c r="G964" s="21">
        <f>IF(A964="","",DATE(YEAR(A964),MONTH(A964),1))</f>
        <v/>
      </c>
      <c r="H964" s="11">
        <f>IF(AND(A964="",D964=""),"",IF(A964="","Add a date",IF(C964="","Pick a category",IF(COUNTIF(Categories!$A$6:$A$30,C964)=0,"Not in Categories",IF(D964="","Add the amount","OK")))))</f>
        <v/>
      </c>
      <c r="I964" s="22">
        <f>IF(AND(G964&lt;&gt;"",G964=Dashboard!$C$4,N(D964)&gt;0),D964+ROW()/10000000,"")</f>
        <v/>
      </c>
    </row>
    <row r="965">
      <c r="A965" s="56" t="n"/>
      <c r="B965" s="54" t="n"/>
      <c r="C965" s="54" t="n"/>
      <c r="D965" s="55" t="n"/>
      <c r="E965" s="54" t="n"/>
      <c r="F965" s="54" t="n"/>
      <c r="G965" s="21">
        <f>IF(A965="","",DATE(YEAR(A965),MONTH(A965),1))</f>
        <v/>
      </c>
      <c r="H965" s="11">
        <f>IF(AND(A965="",D965=""),"",IF(A965="","Add a date",IF(C965="","Pick a category",IF(COUNTIF(Categories!$A$6:$A$30,C965)=0,"Not in Categories",IF(D965="","Add the amount","OK")))))</f>
        <v/>
      </c>
      <c r="I965" s="22">
        <f>IF(AND(G965&lt;&gt;"",G965=Dashboard!$C$4,N(D965)&gt;0),D965+ROW()/10000000,"")</f>
        <v/>
      </c>
    </row>
    <row r="966">
      <c r="A966" s="56" t="n"/>
      <c r="B966" s="54" t="n"/>
      <c r="C966" s="54" t="n"/>
      <c r="D966" s="55" t="n"/>
      <c r="E966" s="54" t="n"/>
      <c r="F966" s="54" t="n"/>
      <c r="G966" s="21">
        <f>IF(A966="","",DATE(YEAR(A966),MONTH(A966),1))</f>
        <v/>
      </c>
      <c r="H966" s="11">
        <f>IF(AND(A966="",D966=""),"",IF(A966="","Add a date",IF(C966="","Pick a category",IF(COUNTIF(Categories!$A$6:$A$30,C966)=0,"Not in Categories",IF(D966="","Add the amount","OK")))))</f>
        <v/>
      </c>
      <c r="I966" s="22">
        <f>IF(AND(G966&lt;&gt;"",G966=Dashboard!$C$4,N(D966)&gt;0),D966+ROW()/10000000,"")</f>
        <v/>
      </c>
    </row>
    <row r="967">
      <c r="A967" s="56" t="n"/>
      <c r="B967" s="54" t="n"/>
      <c r="C967" s="54" t="n"/>
      <c r="D967" s="55" t="n"/>
      <c r="E967" s="54" t="n"/>
      <c r="F967" s="54" t="n"/>
      <c r="G967" s="21">
        <f>IF(A967="","",DATE(YEAR(A967),MONTH(A967),1))</f>
        <v/>
      </c>
      <c r="H967" s="11">
        <f>IF(AND(A967="",D967=""),"",IF(A967="","Add a date",IF(C967="","Pick a category",IF(COUNTIF(Categories!$A$6:$A$30,C967)=0,"Not in Categories",IF(D967="","Add the amount","OK")))))</f>
        <v/>
      </c>
      <c r="I967" s="22">
        <f>IF(AND(G967&lt;&gt;"",G967=Dashboard!$C$4,N(D967)&gt;0),D967+ROW()/10000000,"")</f>
        <v/>
      </c>
    </row>
    <row r="968">
      <c r="A968" s="56" t="n"/>
      <c r="B968" s="54" t="n"/>
      <c r="C968" s="54" t="n"/>
      <c r="D968" s="55" t="n"/>
      <c r="E968" s="54" t="n"/>
      <c r="F968" s="54" t="n"/>
      <c r="G968" s="21">
        <f>IF(A968="","",DATE(YEAR(A968),MONTH(A968),1))</f>
        <v/>
      </c>
      <c r="H968" s="11">
        <f>IF(AND(A968="",D968=""),"",IF(A968="","Add a date",IF(C968="","Pick a category",IF(COUNTIF(Categories!$A$6:$A$30,C968)=0,"Not in Categories",IF(D968="","Add the amount","OK")))))</f>
        <v/>
      </c>
      <c r="I968" s="22">
        <f>IF(AND(G968&lt;&gt;"",G968=Dashboard!$C$4,N(D968)&gt;0),D968+ROW()/10000000,"")</f>
        <v/>
      </c>
    </row>
    <row r="969">
      <c r="A969" s="56" t="n"/>
      <c r="B969" s="54" t="n"/>
      <c r="C969" s="54" t="n"/>
      <c r="D969" s="55" t="n"/>
      <c r="E969" s="54" t="n"/>
      <c r="F969" s="54" t="n"/>
      <c r="G969" s="21">
        <f>IF(A969="","",DATE(YEAR(A969),MONTH(A969),1))</f>
        <v/>
      </c>
      <c r="H969" s="11">
        <f>IF(AND(A969="",D969=""),"",IF(A969="","Add a date",IF(C969="","Pick a category",IF(COUNTIF(Categories!$A$6:$A$30,C969)=0,"Not in Categories",IF(D969="","Add the amount","OK")))))</f>
        <v/>
      </c>
      <c r="I969" s="22">
        <f>IF(AND(G969&lt;&gt;"",G969=Dashboard!$C$4,N(D969)&gt;0),D969+ROW()/10000000,"")</f>
        <v/>
      </c>
    </row>
    <row r="970">
      <c r="A970" s="56" t="n"/>
      <c r="B970" s="54" t="n"/>
      <c r="C970" s="54" t="n"/>
      <c r="D970" s="55" t="n"/>
      <c r="E970" s="54" t="n"/>
      <c r="F970" s="54" t="n"/>
      <c r="G970" s="21">
        <f>IF(A970="","",DATE(YEAR(A970),MONTH(A970),1))</f>
        <v/>
      </c>
      <c r="H970" s="11">
        <f>IF(AND(A970="",D970=""),"",IF(A970="","Add a date",IF(C970="","Pick a category",IF(COUNTIF(Categories!$A$6:$A$30,C970)=0,"Not in Categories",IF(D970="","Add the amount","OK")))))</f>
        <v/>
      </c>
      <c r="I970" s="22">
        <f>IF(AND(G970&lt;&gt;"",G970=Dashboard!$C$4,N(D970)&gt;0),D970+ROW()/10000000,"")</f>
        <v/>
      </c>
    </row>
    <row r="971">
      <c r="A971" s="56" t="n"/>
      <c r="B971" s="54" t="n"/>
      <c r="C971" s="54" t="n"/>
      <c r="D971" s="55" t="n"/>
      <c r="E971" s="54" t="n"/>
      <c r="F971" s="54" t="n"/>
      <c r="G971" s="21">
        <f>IF(A971="","",DATE(YEAR(A971),MONTH(A971),1))</f>
        <v/>
      </c>
      <c r="H971" s="11">
        <f>IF(AND(A971="",D971=""),"",IF(A971="","Add a date",IF(C971="","Pick a category",IF(COUNTIF(Categories!$A$6:$A$30,C971)=0,"Not in Categories",IF(D971="","Add the amount","OK")))))</f>
        <v/>
      </c>
      <c r="I971" s="22">
        <f>IF(AND(G971&lt;&gt;"",G971=Dashboard!$C$4,N(D971)&gt;0),D971+ROW()/10000000,"")</f>
        <v/>
      </c>
    </row>
    <row r="972">
      <c r="A972" s="56" t="n"/>
      <c r="B972" s="54" t="n"/>
      <c r="C972" s="54" t="n"/>
      <c r="D972" s="55" t="n"/>
      <c r="E972" s="54" t="n"/>
      <c r="F972" s="54" t="n"/>
      <c r="G972" s="21">
        <f>IF(A972="","",DATE(YEAR(A972),MONTH(A972),1))</f>
        <v/>
      </c>
      <c r="H972" s="11">
        <f>IF(AND(A972="",D972=""),"",IF(A972="","Add a date",IF(C972="","Pick a category",IF(COUNTIF(Categories!$A$6:$A$30,C972)=0,"Not in Categories",IF(D972="","Add the amount","OK")))))</f>
        <v/>
      </c>
      <c r="I972" s="22">
        <f>IF(AND(G972&lt;&gt;"",G972=Dashboard!$C$4,N(D972)&gt;0),D972+ROW()/10000000,"")</f>
        <v/>
      </c>
    </row>
    <row r="973">
      <c r="A973" s="56" t="n"/>
      <c r="B973" s="54" t="n"/>
      <c r="C973" s="54" t="n"/>
      <c r="D973" s="55" t="n"/>
      <c r="E973" s="54" t="n"/>
      <c r="F973" s="54" t="n"/>
      <c r="G973" s="21">
        <f>IF(A973="","",DATE(YEAR(A973),MONTH(A973),1))</f>
        <v/>
      </c>
      <c r="H973" s="11">
        <f>IF(AND(A973="",D973=""),"",IF(A973="","Add a date",IF(C973="","Pick a category",IF(COUNTIF(Categories!$A$6:$A$30,C973)=0,"Not in Categories",IF(D973="","Add the amount","OK")))))</f>
        <v/>
      </c>
      <c r="I973" s="22">
        <f>IF(AND(G973&lt;&gt;"",G973=Dashboard!$C$4,N(D973)&gt;0),D973+ROW()/10000000,"")</f>
        <v/>
      </c>
    </row>
    <row r="974">
      <c r="A974" s="56" t="n"/>
      <c r="B974" s="54" t="n"/>
      <c r="C974" s="54" t="n"/>
      <c r="D974" s="55" t="n"/>
      <c r="E974" s="54" t="n"/>
      <c r="F974" s="54" t="n"/>
      <c r="G974" s="21">
        <f>IF(A974="","",DATE(YEAR(A974),MONTH(A974),1))</f>
        <v/>
      </c>
      <c r="H974" s="11">
        <f>IF(AND(A974="",D974=""),"",IF(A974="","Add a date",IF(C974="","Pick a category",IF(COUNTIF(Categories!$A$6:$A$30,C974)=0,"Not in Categories",IF(D974="","Add the amount","OK")))))</f>
        <v/>
      </c>
      <c r="I974" s="22">
        <f>IF(AND(G974&lt;&gt;"",G974=Dashboard!$C$4,N(D974)&gt;0),D974+ROW()/10000000,"")</f>
        <v/>
      </c>
    </row>
    <row r="975">
      <c r="A975" s="56" t="n"/>
      <c r="B975" s="54" t="n"/>
      <c r="C975" s="54" t="n"/>
      <c r="D975" s="55" t="n"/>
      <c r="E975" s="54" t="n"/>
      <c r="F975" s="54" t="n"/>
      <c r="G975" s="21">
        <f>IF(A975="","",DATE(YEAR(A975),MONTH(A975),1))</f>
        <v/>
      </c>
      <c r="H975" s="11">
        <f>IF(AND(A975="",D975=""),"",IF(A975="","Add a date",IF(C975="","Pick a category",IF(COUNTIF(Categories!$A$6:$A$30,C975)=0,"Not in Categories",IF(D975="","Add the amount","OK")))))</f>
        <v/>
      </c>
      <c r="I975" s="22">
        <f>IF(AND(G975&lt;&gt;"",G975=Dashboard!$C$4,N(D975)&gt;0),D975+ROW()/10000000,"")</f>
        <v/>
      </c>
    </row>
    <row r="976">
      <c r="A976" s="56" t="n"/>
      <c r="B976" s="54" t="n"/>
      <c r="C976" s="54" t="n"/>
      <c r="D976" s="55" t="n"/>
      <c r="E976" s="54" t="n"/>
      <c r="F976" s="54" t="n"/>
      <c r="G976" s="21">
        <f>IF(A976="","",DATE(YEAR(A976),MONTH(A976),1))</f>
        <v/>
      </c>
      <c r="H976" s="11">
        <f>IF(AND(A976="",D976=""),"",IF(A976="","Add a date",IF(C976="","Pick a category",IF(COUNTIF(Categories!$A$6:$A$30,C976)=0,"Not in Categories",IF(D976="","Add the amount","OK")))))</f>
        <v/>
      </c>
      <c r="I976" s="22">
        <f>IF(AND(G976&lt;&gt;"",G976=Dashboard!$C$4,N(D976)&gt;0),D976+ROW()/10000000,"")</f>
        <v/>
      </c>
    </row>
    <row r="977">
      <c r="A977" s="56" t="n"/>
      <c r="B977" s="54" t="n"/>
      <c r="C977" s="54" t="n"/>
      <c r="D977" s="55" t="n"/>
      <c r="E977" s="54" t="n"/>
      <c r="F977" s="54" t="n"/>
      <c r="G977" s="21">
        <f>IF(A977="","",DATE(YEAR(A977),MONTH(A977),1))</f>
        <v/>
      </c>
      <c r="H977" s="11">
        <f>IF(AND(A977="",D977=""),"",IF(A977="","Add a date",IF(C977="","Pick a category",IF(COUNTIF(Categories!$A$6:$A$30,C977)=0,"Not in Categories",IF(D977="","Add the amount","OK")))))</f>
        <v/>
      </c>
      <c r="I977" s="22">
        <f>IF(AND(G977&lt;&gt;"",G977=Dashboard!$C$4,N(D977)&gt;0),D977+ROW()/10000000,"")</f>
        <v/>
      </c>
    </row>
    <row r="978">
      <c r="A978" s="56" t="n"/>
      <c r="B978" s="54" t="n"/>
      <c r="C978" s="54" t="n"/>
      <c r="D978" s="55" t="n"/>
      <c r="E978" s="54" t="n"/>
      <c r="F978" s="54" t="n"/>
      <c r="G978" s="21">
        <f>IF(A978="","",DATE(YEAR(A978),MONTH(A978),1))</f>
        <v/>
      </c>
      <c r="H978" s="11">
        <f>IF(AND(A978="",D978=""),"",IF(A978="","Add a date",IF(C978="","Pick a category",IF(COUNTIF(Categories!$A$6:$A$30,C978)=0,"Not in Categories",IF(D978="","Add the amount","OK")))))</f>
        <v/>
      </c>
      <c r="I978" s="22">
        <f>IF(AND(G978&lt;&gt;"",G978=Dashboard!$C$4,N(D978)&gt;0),D978+ROW()/10000000,"")</f>
        <v/>
      </c>
    </row>
    <row r="979">
      <c r="A979" s="56" t="n"/>
      <c r="B979" s="54" t="n"/>
      <c r="C979" s="54" t="n"/>
      <c r="D979" s="55" t="n"/>
      <c r="E979" s="54" t="n"/>
      <c r="F979" s="54" t="n"/>
      <c r="G979" s="21">
        <f>IF(A979="","",DATE(YEAR(A979),MONTH(A979),1))</f>
        <v/>
      </c>
      <c r="H979" s="11">
        <f>IF(AND(A979="",D979=""),"",IF(A979="","Add a date",IF(C979="","Pick a category",IF(COUNTIF(Categories!$A$6:$A$30,C979)=0,"Not in Categories",IF(D979="","Add the amount","OK")))))</f>
        <v/>
      </c>
      <c r="I979" s="22">
        <f>IF(AND(G979&lt;&gt;"",G979=Dashboard!$C$4,N(D979)&gt;0),D979+ROW()/10000000,"")</f>
        <v/>
      </c>
    </row>
    <row r="980">
      <c r="A980" s="56" t="n"/>
      <c r="B980" s="54" t="n"/>
      <c r="C980" s="54" t="n"/>
      <c r="D980" s="55" t="n"/>
      <c r="E980" s="54" t="n"/>
      <c r="F980" s="54" t="n"/>
      <c r="G980" s="21">
        <f>IF(A980="","",DATE(YEAR(A980),MONTH(A980),1))</f>
        <v/>
      </c>
      <c r="H980" s="11">
        <f>IF(AND(A980="",D980=""),"",IF(A980="","Add a date",IF(C980="","Pick a category",IF(COUNTIF(Categories!$A$6:$A$30,C980)=0,"Not in Categories",IF(D980="","Add the amount","OK")))))</f>
        <v/>
      </c>
      <c r="I980" s="22">
        <f>IF(AND(G980&lt;&gt;"",G980=Dashboard!$C$4,N(D980)&gt;0),D980+ROW()/10000000,"")</f>
        <v/>
      </c>
    </row>
    <row r="981">
      <c r="A981" s="56" t="n"/>
      <c r="B981" s="54" t="n"/>
      <c r="C981" s="54" t="n"/>
      <c r="D981" s="55" t="n"/>
      <c r="E981" s="54" t="n"/>
      <c r="F981" s="54" t="n"/>
      <c r="G981" s="21">
        <f>IF(A981="","",DATE(YEAR(A981),MONTH(A981),1))</f>
        <v/>
      </c>
      <c r="H981" s="11">
        <f>IF(AND(A981="",D981=""),"",IF(A981="","Add a date",IF(C981="","Pick a category",IF(COUNTIF(Categories!$A$6:$A$30,C981)=0,"Not in Categories",IF(D981="","Add the amount","OK")))))</f>
        <v/>
      </c>
      <c r="I981" s="22">
        <f>IF(AND(G981&lt;&gt;"",G981=Dashboard!$C$4,N(D981)&gt;0),D981+ROW()/10000000,"")</f>
        <v/>
      </c>
    </row>
    <row r="982">
      <c r="A982" s="56" t="n"/>
      <c r="B982" s="54" t="n"/>
      <c r="C982" s="54" t="n"/>
      <c r="D982" s="55" t="n"/>
      <c r="E982" s="54" t="n"/>
      <c r="F982" s="54" t="n"/>
      <c r="G982" s="21">
        <f>IF(A982="","",DATE(YEAR(A982),MONTH(A982),1))</f>
        <v/>
      </c>
      <c r="H982" s="11">
        <f>IF(AND(A982="",D982=""),"",IF(A982="","Add a date",IF(C982="","Pick a category",IF(COUNTIF(Categories!$A$6:$A$30,C982)=0,"Not in Categories",IF(D982="","Add the amount","OK")))))</f>
        <v/>
      </c>
      <c r="I982" s="22">
        <f>IF(AND(G982&lt;&gt;"",G982=Dashboard!$C$4,N(D982)&gt;0),D982+ROW()/10000000,"")</f>
        <v/>
      </c>
    </row>
    <row r="983">
      <c r="A983" s="56" t="n"/>
      <c r="B983" s="54" t="n"/>
      <c r="C983" s="54" t="n"/>
      <c r="D983" s="55" t="n"/>
      <c r="E983" s="54" t="n"/>
      <c r="F983" s="54" t="n"/>
      <c r="G983" s="21">
        <f>IF(A983="","",DATE(YEAR(A983),MONTH(A983),1))</f>
        <v/>
      </c>
      <c r="H983" s="11">
        <f>IF(AND(A983="",D983=""),"",IF(A983="","Add a date",IF(C983="","Pick a category",IF(COUNTIF(Categories!$A$6:$A$30,C983)=0,"Not in Categories",IF(D983="","Add the amount","OK")))))</f>
        <v/>
      </c>
      <c r="I983" s="22">
        <f>IF(AND(G983&lt;&gt;"",G983=Dashboard!$C$4,N(D983)&gt;0),D983+ROW()/10000000,"")</f>
        <v/>
      </c>
    </row>
    <row r="984">
      <c r="A984" s="56" t="n"/>
      <c r="B984" s="54" t="n"/>
      <c r="C984" s="54" t="n"/>
      <c r="D984" s="55" t="n"/>
      <c r="E984" s="54" t="n"/>
      <c r="F984" s="54" t="n"/>
      <c r="G984" s="21">
        <f>IF(A984="","",DATE(YEAR(A984),MONTH(A984),1))</f>
        <v/>
      </c>
      <c r="H984" s="11">
        <f>IF(AND(A984="",D984=""),"",IF(A984="","Add a date",IF(C984="","Pick a category",IF(COUNTIF(Categories!$A$6:$A$30,C984)=0,"Not in Categories",IF(D984="","Add the amount","OK")))))</f>
        <v/>
      </c>
      <c r="I984" s="22">
        <f>IF(AND(G984&lt;&gt;"",G984=Dashboard!$C$4,N(D984)&gt;0),D984+ROW()/10000000,"")</f>
        <v/>
      </c>
    </row>
    <row r="985">
      <c r="A985" s="56" t="n"/>
      <c r="B985" s="54" t="n"/>
      <c r="C985" s="54" t="n"/>
      <c r="D985" s="55" t="n"/>
      <c r="E985" s="54" t="n"/>
      <c r="F985" s="54" t="n"/>
      <c r="G985" s="21">
        <f>IF(A985="","",DATE(YEAR(A985),MONTH(A985),1))</f>
        <v/>
      </c>
      <c r="H985" s="11">
        <f>IF(AND(A985="",D985=""),"",IF(A985="","Add a date",IF(C985="","Pick a category",IF(COUNTIF(Categories!$A$6:$A$30,C985)=0,"Not in Categories",IF(D985="","Add the amount","OK")))))</f>
        <v/>
      </c>
      <c r="I985" s="22">
        <f>IF(AND(G985&lt;&gt;"",G985=Dashboard!$C$4,N(D985)&gt;0),D985+ROW()/10000000,"")</f>
        <v/>
      </c>
    </row>
    <row r="986">
      <c r="A986" s="56" t="n"/>
      <c r="B986" s="54" t="n"/>
      <c r="C986" s="54" t="n"/>
      <c r="D986" s="55" t="n"/>
      <c r="E986" s="54" t="n"/>
      <c r="F986" s="54" t="n"/>
      <c r="G986" s="21">
        <f>IF(A986="","",DATE(YEAR(A986),MONTH(A986),1))</f>
        <v/>
      </c>
      <c r="H986" s="11">
        <f>IF(AND(A986="",D986=""),"",IF(A986="","Add a date",IF(C986="","Pick a category",IF(COUNTIF(Categories!$A$6:$A$30,C986)=0,"Not in Categories",IF(D986="","Add the amount","OK")))))</f>
        <v/>
      </c>
      <c r="I986" s="22">
        <f>IF(AND(G986&lt;&gt;"",G986=Dashboard!$C$4,N(D986)&gt;0),D986+ROW()/10000000,"")</f>
        <v/>
      </c>
    </row>
    <row r="987">
      <c r="A987" s="56" t="n"/>
      <c r="B987" s="54" t="n"/>
      <c r="C987" s="54" t="n"/>
      <c r="D987" s="55" t="n"/>
      <c r="E987" s="54" t="n"/>
      <c r="F987" s="54" t="n"/>
      <c r="G987" s="21">
        <f>IF(A987="","",DATE(YEAR(A987),MONTH(A987),1))</f>
        <v/>
      </c>
      <c r="H987" s="11">
        <f>IF(AND(A987="",D987=""),"",IF(A987="","Add a date",IF(C987="","Pick a category",IF(COUNTIF(Categories!$A$6:$A$30,C987)=0,"Not in Categories",IF(D987="","Add the amount","OK")))))</f>
        <v/>
      </c>
      <c r="I987" s="22">
        <f>IF(AND(G987&lt;&gt;"",G987=Dashboard!$C$4,N(D987)&gt;0),D987+ROW()/10000000,"")</f>
        <v/>
      </c>
    </row>
    <row r="988">
      <c r="A988" s="56" t="n"/>
      <c r="B988" s="54" t="n"/>
      <c r="C988" s="54" t="n"/>
      <c r="D988" s="55" t="n"/>
      <c r="E988" s="54" t="n"/>
      <c r="F988" s="54" t="n"/>
      <c r="G988" s="21">
        <f>IF(A988="","",DATE(YEAR(A988),MONTH(A988),1))</f>
        <v/>
      </c>
      <c r="H988" s="11">
        <f>IF(AND(A988="",D988=""),"",IF(A988="","Add a date",IF(C988="","Pick a category",IF(COUNTIF(Categories!$A$6:$A$30,C988)=0,"Not in Categories",IF(D988="","Add the amount","OK")))))</f>
        <v/>
      </c>
      <c r="I988" s="22">
        <f>IF(AND(G988&lt;&gt;"",G988=Dashboard!$C$4,N(D988)&gt;0),D988+ROW()/10000000,"")</f>
        <v/>
      </c>
    </row>
    <row r="989">
      <c r="A989" s="56" t="n"/>
      <c r="B989" s="54" t="n"/>
      <c r="C989" s="54" t="n"/>
      <c r="D989" s="55" t="n"/>
      <c r="E989" s="54" t="n"/>
      <c r="F989" s="54" t="n"/>
      <c r="G989" s="21">
        <f>IF(A989="","",DATE(YEAR(A989),MONTH(A989),1))</f>
        <v/>
      </c>
      <c r="H989" s="11">
        <f>IF(AND(A989="",D989=""),"",IF(A989="","Add a date",IF(C989="","Pick a category",IF(COUNTIF(Categories!$A$6:$A$30,C989)=0,"Not in Categories",IF(D989="","Add the amount","OK")))))</f>
        <v/>
      </c>
      <c r="I989" s="22">
        <f>IF(AND(G989&lt;&gt;"",G989=Dashboard!$C$4,N(D989)&gt;0),D989+ROW()/10000000,"")</f>
        <v/>
      </c>
    </row>
    <row r="990">
      <c r="A990" s="56" t="n"/>
      <c r="B990" s="54" t="n"/>
      <c r="C990" s="54" t="n"/>
      <c r="D990" s="55" t="n"/>
      <c r="E990" s="54" t="n"/>
      <c r="F990" s="54" t="n"/>
      <c r="G990" s="21">
        <f>IF(A990="","",DATE(YEAR(A990),MONTH(A990),1))</f>
        <v/>
      </c>
      <c r="H990" s="11">
        <f>IF(AND(A990="",D990=""),"",IF(A990="","Add a date",IF(C990="","Pick a category",IF(COUNTIF(Categories!$A$6:$A$30,C990)=0,"Not in Categories",IF(D990="","Add the amount","OK")))))</f>
        <v/>
      </c>
      <c r="I990" s="22">
        <f>IF(AND(G990&lt;&gt;"",G990=Dashboard!$C$4,N(D990)&gt;0),D990+ROW()/10000000,"")</f>
        <v/>
      </c>
    </row>
    <row r="991">
      <c r="A991" s="56" t="n"/>
      <c r="B991" s="54" t="n"/>
      <c r="C991" s="54" t="n"/>
      <c r="D991" s="55" t="n"/>
      <c r="E991" s="54" t="n"/>
      <c r="F991" s="54" t="n"/>
      <c r="G991" s="21">
        <f>IF(A991="","",DATE(YEAR(A991),MONTH(A991),1))</f>
        <v/>
      </c>
      <c r="H991" s="11">
        <f>IF(AND(A991="",D991=""),"",IF(A991="","Add a date",IF(C991="","Pick a category",IF(COUNTIF(Categories!$A$6:$A$30,C991)=0,"Not in Categories",IF(D991="","Add the amount","OK")))))</f>
        <v/>
      </c>
      <c r="I991" s="22">
        <f>IF(AND(G991&lt;&gt;"",G991=Dashboard!$C$4,N(D991)&gt;0),D991+ROW()/10000000,"")</f>
        <v/>
      </c>
    </row>
    <row r="992">
      <c r="A992" s="56" t="n"/>
      <c r="B992" s="54" t="n"/>
      <c r="C992" s="54" t="n"/>
      <c r="D992" s="55" t="n"/>
      <c r="E992" s="54" t="n"/>
      <c r="F992" s="54" t="n"/>
      <c r="G992" s="21">
        <f>IF(A992="","",DATE(YEAR(A992),MONTH(A992),1))</f>
        <v/>
      </c>
      <c r="H992" s="11">
        <f>IF(AND(A992="",D992=""),"",IF(A992="","Add a date",IF(C992="","Pick a category",IF(COUNTIF(Categories!$A$6:$A$30,C992)=0,"Not in Categories",IF(D992="","Add the amount","OK")))))</f>
        <v/>
      </c>
      <c r="I992" s="22">
        <f>IF(AND(G992&lt;&gt;"",G992=Dashboard!$C$4,N(D992)&gt;0),D992+ROW()/10000000,"")</f>
        <v/>
      </c>
    </row>
    <row r="993">
      <c r="A993" s="56" t="n"/>
      <c r="B993" s="54" t="n"/>
      <c r="C993" s="54" t="n"/>
      <c r="D993" s="55" t="n"/>
      <c r="E993" s="54" t="n"/>
      <c r="F993" s="54" t="n"/>
      <c r="G993" s="21">
        <f>IF(A993="","",DATE(YEAR(A993),MONTH(A993),1))</f>
        <v/>
      </c>
      <c r="H993" s="11">
        <f>IF(AND(A993="",D993=""),"",IF(A993="","Add a date",IF(C993="","Pick a category",IF(COUNTIF(Categories!$A$6:$A$30,C993)=0,"Not in Categories",IF(D993="","Add the amount","OK")))))</f>
        <v/>
      </c>
      <c r="I993" s="22">
        <f>IF(AND(G993&lt;&gt;"",G993=Dashboard!$C$4,N(D993)&gt;0),D993+ROW()/10000000,"")</f>
        <v/>
      </c>
    </row>
    <row r="994">
      <c r="A994" s="56" t="n"/>
      <c r="B994" s="54" t="n"/>
      <c r="C994" s="54" t="n"/>
      <c r="D994" s="55" t="n"/>
      <c r="E994" s="54" t="n"/>
      <c r="F994" s="54" t="n"/>
      <c r="G994" s="21">
        <f>IF(A994="","",DATE(YEAR(A994),MONTH(A994),1))</f>
        <v/>
      </c>
      <c r="H994" s="11">
        <f>IF(AND(A994="",D994=""),"",IF(A994="","Add a date",IF(C994="","Pick a category",IF(COUNTIF(Categories!$A$6:$A$30,C994)=0,"Not in Categories",IF(D994="","Add the amount","OK")))))</f>
        <v/>
      </c>
      <c r="I994" s="22">
        <f>IF(AND(G994&lt;&gt;"",G994=Dashboard!$C$4,N(D994)&gt;0),D994+ROW()/10000000,"")</f>
        <v/>
      </c>
    </row>
    <row r="995">
      <c r="A995" s="56" t="n"/>
      <c r="B995" s="54" t="n"/>
      <c r="C995" s="54" t="n"/>
      <c r="D995" s="55" t="n"/>
      <c r="E995" s="54" t="n"/>
      <c r="F995" s="54" t="n"/>
      <c r="G995" s="21">
        <f>IF(A995="","",DATE(YEAR(A995),MONTH(A995),1))</f>
        <v/>
      </c>
      <c r="H995" s="11">
        <f>IF(AND(A995="",D995=""),"",IF(A995="","Add a date",IF(C995="","Pick a category",IF(COUNTIF(Categories!$A$6:$A$30,C995)=0,"Not in Categories",IF(D995="","Add the amount","OK")))))</f>
        <v/>
      </c>
      <c r="I995" s="22">
        <f>IF(AND(G995&lt;&gt;"",G995=Dashboard!$C$4,N(D995)&gt;0),D995+ROW()/10000000,"")</f>
        <v/>
      </c>
    </row>
    <row r="996">
      <c r="A996" s="56" t="n"/>
      <c r="B996" s="54" t="n"/>
      <c r="C996" s="54" t="n"/>
      <c r="D996" s="55" t="n"/>
      <c r="E996" s="54" t="n"/>
      <c r="F996" s="54" t="n"/>
      <c r="G996" s="21">
        <f>IF(A996="","",DATE(YEAR(A996),MONTH(A996),1))</f>
        <v/>
      </c>
      <c r="H996" s="11">
        <f>IF(AND(A996="",D996=""),"",IF(A996="","Add a date",IF(C996="","Pick a category",IF(COUNTIF(Categories!$A$6:$A$30,C996)=0,"Not in Categories",IF(D996="","Add the amount","OK")))))</f>
        <v/>
      </c>
      <c r="I996" s="22">
        <f>IF(AND(G996&lt;&gt;"",G996=Dashboard!$C$4,N(D996)&gt;0),D996+ROW()/10000000,"")</f>
        <v/>
      </c>
    </row>
    <row r="997">
      <c r="A997" s="56" t="n"/>
      <c r="B997" s="54" t="n"/>
      <c r="C997" s="54" t="n"/>
      <c r="D997" s="55" t="n"/>
      <c r="E997" s="54" t="n"/>
      <c r="F997" s="54" t="n"/>
      <c r="G997" s="21">
        <f>IF(A997="","",DATE(YEAR(A997),MONTH(A997),1))</f>
        <v/>
      </c>
      <c r="H997" s="11">
        <f>IF(AND(A997="",D997=""),"",IF(A997="","Add a date",IF(C997="","Pick a category",IF(COUNTIF(Categories!$A$6:$A$30,C997)=0,"Not in Categories",IF(D997="","Add the amount","OK")))))</f>
        <v/>
      </c>
      <c r="I997" s="22">
        <f>IF(AND(G997&lt;&gt;"",G997=Dashboard!$C$4,N(D997)&gt;0),D997+ROW()/10000000,"")</f>
        <v/>
      </c>
    </row>
    <row r="998">
      <c r="A998" s="56" t="n"/>
      <c r="B998" s="54" t="n"/>
      <c r="C998" s="54" t="n"/>
      <c r="D998" s="55" t="n"/>
      <c r="E998" s="54" t="n"/>
      <c r="F998" s="54" t="n"/>
      <c r="G998" s="21">
        <f>IF(A998="","",DATE(YEAR(A998),MONTH(A998),1))</f>
        <v/>
      </c>
      <c r="H998" s="11">
        <f>IF(AND(A998="",D998=""),"",IF(A998="","Add a date",IF(C998="","Pick a category",IF(COUNTIF(Categories!$A$6:$A$30,C998)=0,"Not in Categories",IF(D998="","Add the amount","OK")))))</f>
        <v/>
      </c>
      <c r="I998" s="22">
        <f>IF(AND(G998&lt;&gt;"",G998=Dashboard!$C$4,N(D998)&gt;0),D998+ROW()/10000000,"")</f>
        <v/>
      </c>
    </row>
    <row r="999">
      <c r="A999" s="56" t="n"/>
      <c r="B999" s="54" t="n"/>
      <c r="C999" s="54" t="n"/>
      <c r="D999" s="55" t="n"/>
      <c r="E999" s="54" t="n"/>
      <c r="F999" s="54" t="n"/>
      <c r="G999" s="21">
        <f>IF(A999="","",DATE(YEAR(A999),MONTH(A999),1))</f>
        <v/>
      </c>
      <c r="H999" s="11">
        <f>IF(AND(A999="",D999=""),"",IF(A999="","Add a date",IF(C999="","Pick a category",IF(COUNTIF(Categories!$A$6:$A$30,C999)=0,"Not in Categories",IF(D999="","Add the amount","OK")))))</f>
        <v/>
      </c>
      <c r="I999" s="22">
        <f>IF(AND(G999&lt;&gt;"",G999=Dashboard!$C$4,N(D999)&gt;0),D999+ROW()/10000000,"")</f>
        <v/>
      </c>
    </row>
    <row r="1000">
      <c r="A1000" s="56" t="n"/>
      <c r="B1000" s="54" t="n"/>
      <c r="C1000" s="54" t="n"/>
      <c r="D1000" s="55" t="n"/>
      <c r="E1000" s="54" t="n"/>
      <c r="F1000" s="54" t="n"/>
      <c r="G1000" s="21">
        <f>IF(A1000="","",DATE(YEAR(A1000),MONTH(A1000),1))</f>
        <v/>
      </c>
      <c r="H1000" s="11">
        <f>IF(AND(A1000="",D1000=""),"",IF(A1000="","Add a date",IF(C1000="","Pick a category",IF(COUNTIF(Categories!$A$6:$A$30,C1000)=0,"Not in Categories",IF(D1000="","Add the amount","OK")))))</f>
        <v/>
      </c>
      <c r="I1000" s="22">
        <f>IF(AND(G1000&lt;&gt;"",G1000=Dashboard!$C$4,N(D1000)&gt;0),D1000+ROW()/10000000,"")</f>
        <v/>
      </c>
    </row>
    <row r="1001">
      <c r="A1001" s="56" t="n"/>
      <c r="B1001" s="54" t="n"/>
      <c r="C1001" s="54" t="n"/>
      <c r="D1001" s="55" t="n"/>
      <c r="E1001" s="54" t="n"/>
      <c r="F1001" s="54" t="n"/>
      <c r="G1001" s="21">
        <f>IF(A1001="","",DATE(YEAR(A1001),MONTH(A1001),1))</f>
        <v/>
      </c>
      <c r="H1001" s="11">
        <f>IF(AND(A1001="",D1001=""),"",IF(A1001="","Add a date",IF(C1001="","Pick a category",IF(COUNTIF(Categories!$A$6:$A$30,C1001)=0,"Not in Categories",IF(D1001="","Add the amount","OK")))))</f>
        <v/>
      </c>
      <c r="I1001" s="22">
        <f>IF(AND(G1001&lt;&gt;"",G1001=Dashboard!$C$4,N(D1001)&gt;0),D1001+ROW()/10000000,"")</f>
        <v/>
      </c>
    </row>
    <row r="1002">
      <c r="A1002" s="56" t="n"/>
      <c r="B1002" s="54" t="n"/>
      <c r="C1002" s="54" t="n"/>
      <c r="D1002" s="55" t="n"/>
      <c r="E1002" s="54" t="n"/>
      <c r="F1002" s="54" t="n"/>
      <c r="G1002" s="21">
        <f>IF(A1002="","",DATE(YEAR(A1002),MONTH(A1002),1))</f>
        <v/>
      </c>
      <c r="H1002" s="11">
        <f>IF(AND(A1002="",D1002=""),"",IF(A1002="","Add a date",IF(C1002="","Pick a category",IF(COUNTIF(Categories!$A$6:$A$30,C1002)=0,"Not in Categories",IF(D1002="","Add the amount","OK")))))</f>
        <v/>
      </c>
      <c r="I1002" s="22">
        <f>IF(AND(G1002&lt;&gt;"",G1002=Dashboard!$C$4,N(D1002)&gt;0),D1002+ROW()/10000000,"")</f>
        <v/>
      </c>
    </row>
    <row r="1003">
      <c r="A1003" s="56" t="n"/>
      <c r="B1003" s="54" t="n"/>
      <c r="C1003" s="54" t="n"/>
      <c r="D1003" s="55" t="n"/>
      <c r="E1003" s="54" t="n"/>
      <c r="F1003" s="54" t="n"/>
      <c r="G1003" s="21">
        <f>IF(A1003="","",DATE(YEAR(A1003),MONTH(A1003),1))</f>
        <v/>
      </c>
      <c r="H1003" s="11">
        <f>IF(AND(A1003="",D1003=""),"",IF(A1003="","Add a date",IF(C1003="","Pick a category",IF(COUNTIF(Categories!$A$6:$A$30,C1003)=0,"Not in Categories",IF(D1003="","Add the amount","OK")))))</f>
        <v/>
      </c>
      <c r="I1003" s="22">
        <f>IF(AND(G1003&lt;&gt;"",G1003=Dashboard!$C$4,N(D1003)&gt;0),D1003+ROW()/10000000,"")</f>
        <v/>
      </c>
    </row>
    <row r="1004">
      <c r="A1004" s="56" t="n"/>
      <c r="B1004" s="54" t="n"/>
      <c r="C1004" s="54" t="n"/>
      <c r="D1004" s="55" t="n"/>
      <c r="E1004" s="54" t="n"/>
      <c r="F1004" s="54" t="n"/>
      <c r="G1004" s="21">
        <f>IF(A1004="","",DATE(YEAR(A1004),MONTH(A1004),1))</f>
        <v/>
      </c>
      <c r="H1004" s="11">
        <f>IF(AND(A1004="",D1004=""),"",IF(A1004="","Add a date",IF(C1004="","Pick a category",IF(COUNTIF(Categories!$A$6:$A$30,C1004)=0,"Not in Categories",IF(D1004="","Add the amount","OK")))))</f>
        <v/>
      </c>
      <c r="I1004" s="22">
        <f>IF(AND(G1004&lt;&gt;"",G1004=Dashboard!$C$4,N(D1004)&gt;0),D1004+ROW()/10000000,"")</f>
        <v/>
      </c>
    </row>
    <row r="1005">
      <c r="A1005" s="56" t="n"/>
      <c r="B1005" s="54" t="n"/>
      <c r="C1005" s="54" t="n"/>
      <c r="D1005" s="55" t="n"/>
      <c r="E1005" s="54" t="n"/>
      <c r="F1005" s="54" t="n"/>
      <c r="G1005" s="21">
        <f>IF(A1005="","",DATE(YEAR(A1005),MONTH(A1005),1))</f>
        <v/>
      </c>
      <c r="H1005" s="11">
        <f>IF(AND(A1005="",D1005=""),"",IF(A1005="","Add a date",IF(C1005="","Pick a category",IF(COUNTIF(Categories!$A$6:$A$30,C1005)=0,"Not in Categories",IF(D1005="","Add the amount","OK")))))</f>
        <v/>
      </c>
      <c r="I1005" s="22">
        <f>IF(AND(G1005&lt;&gt;"",G1005=Dashboard!$C$4,N(D1005)&gt;0),D1005+ROW()/10000000,"")</f>
        <v/>
      </c>
    </row>
  </sheetData>
  <sheetProtection selectLockedCells="0" selectUnlockedCells="0" sheet="1" objects="0" insertRows="1" insertHyperlinks="1" autoFilter="1" scenarios="0" formatColumns="1" deleteColumns="1" insertColumns="1" pivotTables="1" deleteRows="1" formatCells="1" formatRows="1" sort="1" password="C71D"/>
  <autoFilter ref="A5:H1005"/>
  <conditionalFormatting sqref="H6:H1005">
    <cfRule type="expression" priority="1" dxfId="0" stopIfTrue="0">
      <formula>AND(H6&lt;&gt;"",H6&lt;&gt;"OK")</formula>
    </cfRule>
  </conditionalFormatting>
  <dataValidations count="3">
    <dataValidation sqref="C6:C1005" showDropDown="0" showInputMessage="0" showErrorMessage="1" allowBlank="1" errorTitle="Not in the list" error="Pick one from the list." prompt="Pick a category (edit the list on the Categories tab)" type="list">
      <formula1>Categories!$A$6:$A$30</formula1>
    </dataValidation>
    <dataValidation sqref="E6:E1005" showDropDown="0" showInputMessage="0" showErrorMessage="1" allowBlank="1" errorTitle="Not in the list" error="Pick one from the list." prompt="Pick from the list." type="list">
      <formula1>Lists!$A$2:$A$7</formula1>
    </dataValidation>
    <dataValidation sqref="A6:A1005" showDropDown="0" showInputMessage="0" showErrorMessage="1" allowBlank="1" errorTitle="Check the date" error="Enter a date, for example 1/9/2026." prompt="Type a date, for example 1/9/2026." type="date" operator="greaterThan">
      <formula1>36526</formula1>
    </dataValidation>
  </dataValidations>
  <printOptions horizontalCentered="0"/>
  <pageMargins left="0.75" right="0.75" top="1" bottom="1" header="0.5" footer="0.5"/>
  <pageSetup orientation="landscape"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tabColor rgb="00B3261E"/>
    <outlinePr summaryBelow="1" summaryRight="1"/>
    <pageSetUpPr fitToPage="1"/>
  </sheetPr>
  <dimension ref="A1:I36"/>
  <sheetViews>
    <sheetView showGridLines="0" workbookViewId="0">
      <selection activeCell="A1" sqref="A1"/>
    </sheetView>
  </sheetViews>
  <sheetFormatPr baseColWidth="8" defaultRowHeight="15" outlineLevelCol="0"/>
  <cols>
    <col width="28" customWidth="1" min="1" max="1"/>
    <col width="15" customWidth="1" min="2" max="2"/>
    <col width="15" customWidth="1" min="3" max="3"/>
    <col width="15" customWidth="1" min="4" max="4"/>
    <col width="12" customWidth="1" min="5" max="5"/>
    <col width="18" customWidth="1" min="6" max="6"/>
    <col width="3" customWidth="1" min="7" max="7"/>
    <col width="24" customWidth="1" min="8" max="8"/>
    <col width="15" customWidth="1" min="9" max="9"/>
  </cols>
  <sheetData>
    <row r="1" ht="32" customHeight="1">
      <c r="A1" s="10" t="inlineStr">
        <is>
          <t>Dashboard</t>
        </is>
      </c>
    </row>
    <row r="2">
      <c r="A2" s="23" t="inlineStr">
        <is>
          <t>Month to show:</t>
        </is>
      </c>
      <c r="C2" s="24" t="n">
        <v>46266</v>
      </c>
      <c r="D2" s="11" t="inlineStr">
        <is>
          <t>Type any date in the month you want. The sample shows September 2026.</t>
        </is>
      </c>
    </row>
    <row r="3"/>
    <row r="4">
      <c r="A4" s="11" t="inlineStr">
        <is>
          <t>Month</t>
        </is>
      </c>
      <c r="C4" s="25">
        <f>IF(C2="","",DATE(YEAR(C2),MONTH(C2),1))</f>
        <v/>
      </c>
    </row>
    <row r="5">
      <c r="A5" s="26" t="inlineStr">
        <is>
          <t>Spent this month</t>
        </is>
      </c>
      <c r="B5" s="27">
        <f>SUMIFS(Log!$D$6:$D$1005,Log!$G$6:$G$1005,$C$4)</f>
        <v/>
      </c>
    </row>
    <row r="6">
      <c r="A6" s="26" t="inlineStr">
        <is>
          <t>Your limits</t>
        </is>
      </c>
      <c r="B6" s="27">
        <f>Categories!B31</f>
        <v/>
      </c>
    </row>
    <row r="7">
      <c r="A7" s="26">
        <f>IF(B6-B5&lt;0,"Over your limits by","Left to spend")</f>
        <v/>
      </c>
      <c r="B7" s="27">
        <f>ABS(B6-B5)</f>
        <v/>
      </c>
    </row>
    <row r="8">
      <c r="A8" s="26" t="inlineStr">
        <is>
          <t>Purchases</t>
        </is>
      </c>
      <c r="B8" s="28">
        <f>COUNTIFS(Log!$G$6:$G$1005,$C$4,Log!$D$6:$D$1005,"&gt;0")</f>
        <v/>
      </c>
    </row>
    <row r="9">
      <c r="A9" s="26" t="inlineStr">
        <is>
          <t>Average a day</t>
        </is>
      </c>
      <c r="B9" s="27">
        <f>IF(B5=0,0,B5/IF(AND(YEAR(TODAY())=YEAR($C$4),MONTH(TODAY())=MONTH($C$4)),DAY(TODAY()),DAY(EOMONTH($C$4,0))))</f>
        <v/>
      </c>
    </row>
    <row r="10"/>
    <row r="11" ht="30" customHeight="1">
      <c r="A11" s="14" t="inlineStr">
        <is>
          <t>Category</t>
        </is>
      </c>
      <c r="B11" s="14" t="inlineStr">
        <is>
          <t>Spent</t>
        </is>
      </c>
      <c r="C11" s="14" t="inlineStr">
        <is>
          <t>Limit</t>
        </is>
      </c>
      <c r="D11" s="14" t="inlineStr">
        <is>
          <t>Left</t>
        </is>
      </c>
      <c r="E11" s="14" t="inlineStr">
        <is>
          <t>Used</t>
        </is>
      </c>
      <c r="F11" s="14" t="inlineStr">
        <is>
          <t>Status</t>
        </is>
      </c>
      <c r="H11" s="14" t="inlineStr">
        <is>
          <t>Biggest purchases</t>
        </is>
      </c>
      <c r="I11" s="14" t="inlineStr">
        <is>
          <t>Amount</t>
        </is>
      </c>
    </row>
    <row r="12">
      <c r="A12" s="29">
        <f>IF(Categories!A6="","",Categories!A6)</f>
        <v/>
      </c>
      <c r="B12" s="30">
        <f>IF(A12="","",SUMIFS(Log!$D$6:$D$1005,Log!$C$6:$C$1005,A12,Log!$G$6:$G$1005,$C$4))</f>
        <v/>
      </c>
      <c r="C12" s="31">
        <f>IF(A12="","",N(Categories!B6))</f>
        <v/>
      </c>
      <c r="D12" s="30">
        <f>IF(A12="","",C12-B12)</f>
        <v/>
      </c>
      <c r="E12" s="32">
        <f>IF(OR(A12="",N(C12)=0),"",B12/C12)</f>
        <v/>
      </c>
      <c r="F12" s="29">
        <f>IF(A12="","",IF(N(C12)=0,IF(N(B12)&gt;0,"No limit set",""),IF(B12&gt;C12,"Over limit",IF(B12&gt;=0.9*C12,"Nearly there","OK"))))</f>
        <v/>
      </c>
      <c r="H12" s="33">
        <f>IFERROR(INDEX(Log!$B$6:$B$1005,MATCH(LARGE(Log!$I$6:$I$1005,1),Log!$I$6:$I$1005,0))&amp;" ("&amp;TEXT(INDEX(Log!$A$6:$A$1005,MATCH(LARGE(Log!$I$6:$I$1005,1),Log!$I$6:$I$1005,0)),"d mmm")&amp;")","")</f>
        <v/>
      </c>
      <c r="I12" s="34">
        <f>IFERROR(INDEX(Log!$D$6:$D$1005,MATCH(LARGE(Log!$I$6:$I$1005,1),Log!$I$6:$I$1005,0)),"")</f>
        <v/>
      </c>
    </row>
    <row r="13">
      <c r="A13" s="29">
        <f>IF(Categories!A7="","",Categories!A7)</f>
        <v/>
      </c>
      <c r="B13" s="30">
        <f>IF(A13="","",SUMIFS(Log!$D$6:$D$1005,Log!$C$6:$C$1005,A13,Log!$G$6:$G$1005,$C$4))</f>
        <v/>
      </c>
      <c r="C13" s="31">
        <f>IF(A13="","",N(Categories!B7))</f>
        <v/>
      </c>
      <c r="D13" s="30">
        <f>IF(A13="","",C13-B13)</f>
        <v/>
      </c>
      <c r="E13" s="32">
        <f>IF(OR(A13="",N(C13)=0),"",B13/C13)</f>
        <v/>
      </c>
      <c r="F13" s="29">
        <f>IF(A13="","",IF(N(C13)=0,IF(N(B13)&gt;0,"No limit set",""),IF(B13&gt;C13,"Over limit",IF(B13&gt;=0.9*C13,"Nearly there","OK"))))</f>
        <v/>
      </c>
      <c r="H13" s="33">
        <f>IFERROR(INDEX(Log!$B$6:$B$1005,MATCH(LARGE(Log!$I$6:$I$1005,2),Log!$I$6:$I$1005,0))&amp;" ("&amp;TEXT(INDEX(Log!$A$6:$A$1005,MATCH(LARGE(Log!$I$6:$I$1005,2),Log!$I$6:$I$1005,0)),"d mmm")&amp;")","")</f>
        <v/>
      </c>
      <c r="I13" s="34">
        <f>IFERROR(INDEX(Log!$D$6:$D$1005,MATCH(LARGE(Log!$I$6:$I$1005,2),Log!$I$6:$I$1005,0)),"")</f>
        <v/>
      </c>
    </row>
    <row r="14">
      <c r="A14" s="29">
        <f>IF(Categories!A8="","",Categories!A8)</f>
        <v/>
      </c>
      <c r="B14" s="30">
        <f>IF(A14="","",SUMIFS(Log!$D$6:$D$1005,Log!$C$6:$C$1005,A14,Log!$G$6:$G$1005,$C$4))</f>
        <v/>
      </c>
      <c r="C14" s="31">
        <f>IF(A14="","",N(Categories!B8))</f>
        <v/>
      </c>
      <c r="D14" s="30">
        <f>IF(A14="","",C14-B14)</f>
        <v/>
      </c>
      <c r="E14" s="32">
        <f>IF(OR(A14="",N(C14)=0),"",B14/C14)</f>
        <v/>
      </c>
      <c r="F14" s="29">
        <f>IF(A14="","",IF(N(C14)=0,IF(N(B14)&gt;0,"No limit set",""),IF(B14&gt;C14,"Over limit",IF(B14&gt;=0.9*C14,"Nearly there","OK"))))</f>
        <v/>
      </c>
      <c r="H14" s="33">
        <f>IFERROR(INDEX(Log!$B$6:$B$1005,MATCH(LARGE(Log!$I$6:$I$1005,3),Log!$I$6:$I$1005,0))&amp;" ("&amp;TEXT(INDEX(Log!$A$6:$A$1005,MATCH(LARGE(Log!$I$6:$I$1005,3),Log!$I$6:$I$1005,0)),"d mmm")&amp;")","")</f>
        <v/>
      </c>
      <c r="I14" s="34">
        <f>IFERROR(INDEX(Log!$D$6:$D$1005,MATCH(LARGE(Log!$I$6:$I$1005,3),Log!$I$6:$I$1005,0)),"")</f>
        <v/>
      </c>
    </row>
    <row r="15">
      <c r="A15" s="29">
        <f>IF(Categories!A9="","",Categories!A9)</f>
        <v/>
      </c>
      <c r="B15" s="30">
        <f>IF(A15="","",SUMIFS(Log!$D$6:$D$1005,Log!$C$6:$C$1005,A15,Log!$G$6:$G$1005,$C$4))</f>
        <v/>
      </c>
      <c r="C15" s="31">
        <f>IF(A15="","",N(Categories!B9))</f>
        <v/>
      </c>
      <c r="D15" s="30">
        <f>IF(A15="","",C15-B15)</f>
        <v/>
      </c>
      <c r="E15" s="32">
        <f>IF(OR(A15="",N(C15)=0),"",B15/C15)</f>
        <v/>
      </c>
      <c r="F15" s="29">
        <f>IF(A15="","",IF(N(C15)=0,IF(N(B15)&gt;0,"No limit set",""),IF(B15&gt;C15,"Over limit",IF(B15&gt;=0.9*C15,"Nearly there","OK"))))</f>
        <v/>
      </c>
      <c r="H15" s="33">
        <f>IFERROR(INDEX(Log!$B$6:$B$1005,MATCH(LARGE(Log!$I$6:$I$1005,4),Log!$I$6:$I$1005,0))&amp;" ("&amp;TEXT(INDEX(Log!$A$6:$A$1005,MATCH(LARGE(Log!$I$6:$I$1005,4),Log!$I$6:$I$1005,0)),"d mmm")&amp;")","")</f>
        <v/>
      </c>
      <c r="I15" s="34">
        <f>IFERROR(INDEX(Log!$D$6:$D$1005,MATCH(LARGE(Log!$I$6:$I$1005,4),Log!$I$6:$I$1005,0)),"")</f>
        <v/>
      </c>
    </row>
    <row r="16">
      <c r="A16" s="29">
        <f>IF(Categories!A10="","",Categories!A10)</f>
        <v/>
      </c>
      <c r="B16" s="30">
        <f>IF(A16="","",SUMIFS(Log!$D$6:$D$1005,Log!$C$6:$C$1005,A16,Log!$G$6:$G$1005,$C$4))</f>
        <v/>
      </c>
      <c r="C16" s="31">
        <f>IF(A16="","",N(Categories!B10))</f>
        <v/>
      </c>
      <c r="D16" s="30">
        <f>IF(A16="","",C16-B16)</f>
        <v/>
      </c>
      <c r="E16" s="32">
        <f>IF(OR(A16="",N(C16)=0),"",B16/C16)</f>
        <v/>
      </c>
      <c r="F16" s="29">
        <f>IF(A16="","",IF(N(C16)=0,IF(N(B16)&gt;0,"No limit set",""),IF(B16&gt;C16,"Over limit",IF(B16&gt;=0.9*C16,"Nearly there","OK"))))</f>
        <v/>
      </c>
      <c r="H16" s="33">
        <f>IFERROR(INDEX(Log!$B$6:$B$1005,MATCH(LARGE(Log!$I$6:$I$1005,5),Log!$I$6:$I$1005,0))&amp;" ("&amp;TEXT(INDEX(Log!$A$6:$A$1005,MATCH(LARGE(Log!$I$6:$I$1005,5),Log!$I$6:$I$1005,0)),"d mmm")&amp;")","")</f>
        <v/>
      </c>
      <c r="I16" s="34">
        <f>IFERROR(INDEX(Log!$D$6:$D$1005,MATCH(LARGE(Log!$I$6:$I$1005,5),Log!$I$6:$I$1005,0)),"")</f>
        <v/>
      </c>
    </row>
    <row r="17">
      <c r="A17" s="29">
        <f>IF(Categories!A11="","",Categories!A11)</f>
        <v/>
      </c>
      <c r="B17" s="30">
        <f>IF(A17="","",SUMIFS(Log!$D$6:$D$1005,Log!$C$6:$C$1005,A17,Log!$G$6:$G$1005,$C$4))</f>
        <v/>
      </c>
      <c r="C17" s="31">
        <f>IF(A17="","",N(Categories!B11))</f>
        <v/>
      </c>
      <c r="D17" s="30">
        <f>IF(A17="","",C17-B17)</f>
        <v/>
      </c>
      <c r="E17" s="32">
        <f>IF(OR(A17="",N(C17)=0),"",B17/C17)</f>
        <v/>
      </c>
      <c r="F17" s="29">
        <f>IF(A17="","",IF(N(C17)=0,IF(N(B17)&gt;0,"No limit set",""),IF(B17&gt;C17,"Over limit",IF(B17&gt;=0.9*C17,"Nearly there","OK"))))</f>
        <v/>
      </c>
    </row>
    <row r="18" ht="18" customHeight="1">
      <c r="A18" s="29">
        <f>IF(Categories!A12="","",Categories!A12)</f>
        <v/>
      </c>
      <c r="B18" s="30">
        <f>IF(A18="","",SUMIFS(Log!$D$6:$D$1005,Log!$C$6:$C$1005,A18,Log!$G$6:$G$1005,$C$4))</f>
        <v/>
      </c>
      <c r="C18" s="31">
        <f>IF(A18="","",N(Categories!B12))</f>
        <v/>
      </c>
      <c r="D18" s="30">
        <f>IF(A18="","",C18-B18)</f>
        <v/>
      </c>
      <c r="E18" s="32">
        <f>IF(OR(A18="",N(C18)=0),"",B18/C18)</f>
        <v/>
      </c>
      <c r="F18" s="29">
        <f>IF(A18="","",IF(N(C18)=0,IF(N(B18)&gt;0,"No limit set",""),IF(B18&gt;C18,"Over limit",IF(B18&gt;=0.9*C18,"Nearly there","OK"))))</f>
        <v/>
      </c>
      <c r="H18" s="14" t="inlineStr">
        <is>
          <t>Paid by</t>
        </is>
      </c>
      <c r="I18" s="14" t="inlineStr">
        <is>
          <t>This month</t>
        </is>
      </c>
    </row>
    <row r="19">
      <c r="A19" s="29">
        <f>IF(Categories!A13="","",Categories!A13)</f>
        <v/>
      </c>
      <c r="B19" s="30">
        <f>IF(A19="","",SUMIFS(Log!$D$6:$D$1005,Log!$C$6:$C$1005,A19,Log!$G$6:$G$1005,$C$4))</f>
        <v/>
      </c>
      <c r="C19" s="31">
        <f>IF(A19="","",N(Categories!B13))</f>
        <v/>
      </c>
      <c r="D19" s="30">
        <f>IF(A19="","",C19-B19)</f>
        <v/>
      </c>
      <c r="E19" s="32">
        <f>IF(OR(A19="",N(C19)=0),"",B19/C19)</f>
        <v/>
      </c>
      <c r="F19" s="29">
        <f>IF(A19="","",IF(N(C19)=0,IF(N(B19)&gt;0,"No limit set",""),IF(B19&gt;C19,"Over limit",IF(B19&gt;=0.9*C19,"Nearly there","OK"))))</f>
        <v/>
      </c>
      <c r="H19" s="33" t="inlineStr">
        <is>
          <t>Debit card</t>
        </is>
      </c>
      <c r="I19" s="34">
        <f>SUMIFS(Log!$D$6:$D$1005,Log!$E$6:$E$1005,H19,Log!$G$6:$G$1005,$C$4)</f>
        <v/>
      </c>
    </row>
    <row r="20">
      <c r="A20" s="29">
        <f>IF(Categories!A14="","",Categories!A14)</f>
        <v/>
      </c>
      <c r="B20" s="30">
        <f>IF(A20="","",SUMIFS(Log!$D$6:$D$1005,Log!$C$6:$C$1005,A20,Log!$G$6:$G$1005,$C$4))</f>
        <v/>
      </c>
      <c r="C20" s="31">
        <f>IF(A20="","",N(Categories!B14))</f>
        <v/>
      </c>
      <c r="D20" s="30">
        <f>IF(A20="","",C20-B20)</f>
        <v/>
      </c>
      <c r="E20" s="32">
        <f>IF(OR(A20="",N(C20)=0),"",B20/C20)</f>
        <v/>
      </c>
      <c r="F20" s="29">
        <f>IF(A20="","",IF(N(C20)=0,IF(N(B20)&gt;0,"No limit set",""),IF(B20&gt;C20,"Over limit",IF(B20&gt;=0.9*C20,"Nearly there","OK"))))</f>
        <v/>
      </c>
      <c r="H20" s="33" t="inlineStr">
        <is>
          <t>Credit card</t>
        </is>
      </c>
      <c r="I20" s="34">
        <f>SUMIFS(Log!$D$6:$D$1005,Log!$E$6:$E$1005,H20,Log!$G$6:$G$1005,$C$4)</f>
        <v/>
      </c>
    </row>
    <row r="21">
      <c r="A21" s="29">
        <f>IF(Categories!A15="","",Categories!A15)</f>
        <v/>
      </c>
      <c r="B21" s="30">
        <f>IF(A21="","",SUMIFS(Log!$D$6:$D$1005,Log!$C$6:$C$1005,A21,Log!$G$6:$G$1005,$C$4))</f>
        <v/>
      </c>
      <c r="C21" s="31">
        <f>IF(A21="","",N(Categories!B15))</f>
        <v/>
      </c>
      <c r="D21" s="30">
        <f>IF(A21="","",C21-B21)</f>
        <v/>
      </c>
      <c r="E21" s="32">
        <f>IF(OR(A21="",N(C21)=0),"",B21/C21)</f>
        <v/>
      </c>
      <c r="F21" s="29">
        <f>IF(A21="","",IF(N(C21)=0,IF(N(B21)&gt;0,"No limit set",""),IF(B21&gt;C21,"Over limit",IF(B21&gt;=0.9*C21,"Nearly there","OK"))))</f>
        <v/>
      </c>
      <c r="H21" s="33" t="inlineStr">
        <is>
          <t>Cash</t>
        </is>
      </c>
      <c r="I21" s="34">
        <f>SUMIFS(Log!$D$6:$D$1005,Log!$E$6:$E$1005,H21,Log!$G$6:$G$1005,$C$4)</f>
        <v/>
      </c>
    </row>
    <row r="22">
      <c r="A22" s="29">
        <f>IF(Categories!A16="","",Categories!A16)</f>
        <v/>
      </c>
      <c r="B22" s="30">
        <f>IF(A22="","",SUMIFS(Log!$D$6:$D$1005,Log!$C$6:$C$1005,A22,Log!$G$6:$G$1005,$C$4))</f>
        <v/>
      </c>
      <c r="C22" s="31">
        <f>IF(A22="","",N(Categories!B16))</f>
        <v/>
      </c>
      <c r="D22" s="30">
        <f>IF(A22="","",C22-B22)</f>
        <v/>
      </c>
      <c r="E22" s="32">
        <f>IF(OR(A22="",N(C22)=0),"",B22/C22)</f>
        <v/>
      </c>
      <c r="F22" s="29">
        <f>IF(A22="","",IF(N(C22)=0,IF(N(B22)&gt;0,"No limit set",""),IF(B22&gt;C22,"Over limit",IF(B22&gt;=0.9*C22,"Nearly there","OK"))))</f>
        <v/>
      </c>
      <c r="H22" s="33" t="inlineStr">
        <is>
          <t>Direct debit</t>
        </is>
      </c>
      <c r="I22" s="34">
        <f>SUMIFS(Log!$D$6:$D$1005,Log!$E$6:$E$1005,H22,Log!$G$6:$G$1005,$C$4)</f>
        <v/>
      </c>
    </row>
    <row r="23">
      <c r="A23" s="29">
        <f>IF(Categories!A17="","",Categories!A17)</f>
        <v/>
      </c>
      <c r="B23" s="30">
        <f>IF(A23="","",SUMIFS(Log!$D$6:$D$1005,Log!$C$6:$C$1005,A23,Log!$G$6:$G$1005,$C$4))</f>
        <v/>
      </c>
      <c r="C23" s="31">
        <f>IF(A23="","",N(Categories!B17))</f>
        <v/>
      </c>
      <c r="D23" s="30">
        <f>IF(A23="","",C23-B23)</f>
        <v/>
      </c>
      <c r="E23" s="32">
        <f>IF(OR(A23="",N(C23)=0),"",B23/C23)</f>
        <v/>
      </c>
      <c r="F23" s="29">
        <f>IF(A23="","",IF(N(C23)=0,IF(N(B23)&gt;0,"No limit set",""),IF(B23&gt;C23,"Over limit",IF(B23&gt;=0.9*C23,"Nearly there","OK"))))</f>
        <v/>
      </c>
      <c r="H23" s="33" t="inlineStr">
        <is>
          <t>Bank transfer</t>
        </is>
      </c>
      <c r="I23" s="34">
        <f>SUMIFS(Log!$D$6:$D$1005,Log!$E$6:$E$1005,H23,Log!$G$6:$G$1005,$C$4)</f>
        <v/>
      </c>
    </row>
    <row r="24">
      <c r="A24" s="29">
        <f>IF(Categories!A18="","",Categories!A18)</f>
        <v/>
      </c>
      <c r="B24" s="30">
        <f>IF(A24="","",SUMIFS(Log!$D$6:$D$1005,Log!$C$6:$C$1005,A24,Log!$G$6:$G$1005,$C$4))</f>
        <v/>
      </c>
      <c r="C24" s="31">
        <f>IF(A24="","",N(Categories!B18))</f>
        <v/>
      </c>
      <c r="D24" s="30">
        <f>IF(A24="","",C24-B24)</f>
        <v/>
      </c>
      <c r="E24" s="32">
        <f>IF(OR(A24="",N(C24)=0),"",B24/C24)</f>
        <v/>
      </c>
      <c r="F24" s="29">
        <f>IF(A24="","",IF(N(C24)=0,IF(N(B24)&gt;0,"No limit set",""),IF(B24&gt;C24,"Over limit",IF(B24&gt;=0.9*C24,"Nearly there","OK"))))</f>
        <v/>
      </c>
      <c r="H24" s="33" t="inlineStr">
        <is>
          <t>Other</t>
        </is>
      </c>
      <c r="I24" s="34">
        <f>SUMIFS(Log!$D$6:$D$1005,Log!$E$6:$E$1005,H24,Log!$G$6:$G$1005,$C$4)</f>
        <v/>
      </c>
    </row>
    <row r="25">
      <c r="A25" s="29">
        <f>IF(Categories!A19="","",Categories!A19)</f>
        <v/>
      </c>
      <c r="B25" s="30">
        <f>IF(A25="","",SUMIFS(Log!$D$6:$D$1005,Log!$C$6:$C$1005,A25,Log!$G$6:$G$1005,$C$4))</f>
        <v/>
      </c>
      <c r="C25" s="31">
        <f>IF(A25="","",N(Categories!B19))</f>
        <v/>
      </c>
      <c r="D25" s="30">
        <f>IF(A25="","",C25-B25)</f>
        <v/>
      </c>
      <c r="E25" s="32">
        <f>IF(OR(A25="",N(C25)=0),"",B25/C25)</f>
        <v/>
      </c>
      <c r="F25" s="29">
        <f>IF(A25="","",IF(N(C25)=0,IF(N(B25)&gt;0,"No limit set",""),IF(B25&gt;C25,"Over limit",IF(B25&gt;=0.9*C25,"Nearly there","OK"))))</f>
        <v/>
      </c>
    </row>
    <row r="26">
      <c r="A26" s="29">
        <f>IF(Categories!A20="","",Categories!A20)</f>
        <v/>
      </c>
      <c r="B26" s="30">
        <f>IF(A26="","",SUMIFS(Log!$D$6:$D$1005,Log!$C$6:$C$1005,A26,Log!$G$6:$G$1005,$C$4))</f>
        <v/>
      </c>
      <c r="C26" s="31">
        <f>IF(A26="","",N(Categories!B20))</f>
        <v/>
      </c>
      <c r="D26" s="30">
        <f>IF(A26="","",C26-B26)</f>
        <v/>
      </c>
      <c r="E26" s="32">
        <f>IF(OR(A26="",N(C26)=0),"",B26/C26)</f>
        <v/>
      </c>
      <c r="F26" s="29">
        <f>IF(A26="","",IF(N(C26)=0,IF(N(B26)&gt;0,"No limit set",""),IF(B26&gt;C26,"Over limit",IF(B26&gt;=0.9*C26,"Nearly there","OK"))))</f>
        <v/>
      </c>
    </row>
    <row r="27">
      <c r="A27" s="29">
        <f>IF(Categories!A21="","",Categories!A21)</f>
        <v/>
      </c>
      <c r="B27" s="30">
        <f>IF(A27="","",SUMIFS(Log!$D$6:$D$1005,Log!$C$6:$C$1005,A27,Log!$G$6:$G$1005,$C$4))</f>
        <v/>
      </c>
      <c r="C27" s="31">
        <f>IF(A27="","",N(Categories!B21))</f>
        <v/>
      </c>
      <c r="D27" s="30">
        <f>IF(A27="","",C27-B27)</f>
        <v/>
      </c>
      <c r="E27" s="32">
        <f>IF(OR(A27="",N(C27)=0),"",B27/C27)</f>
        <v/>
      </c>
      <c r="F27" s="29">
        <f>IF(A27="","",IF(N(C27)=0,IF(N(B27)&gt;0,"No limit set",""),IF(B27&gt;C27,"Over limit",IF(B27&gt;=0.9*C27,"Nearly there","OK"))))</f>
        <v/>
      </c>
    </row>
    <row r="28">
      <c r="A28" s="29">
        <f>IF(Categories!A22="","",Categories!A22)</f>
        <v/>
      </c>
      <c r="B28" s="30">
        <f>IF(A28="","",SUMIFS(Log!$D$6:$D$1005,Log!$C$6:$C$1005,A28,Log!$G$6:$G$1005,$C$4))</f>
        <v/>
      </c>
      <c r="C28" s="31">
        <f>IF(A28="","",N(Categories!B22))</f>
        <v/>
      </c>
      <c r="D28" s="30">
        <f>IF(A28="","",C28-B28)</f>
        <v/>
      </c>
      <c r="E28" s="32">
        <f>IF(OR(A28="",N(C28)=0),"",B28/C28)</f>
        <v/>
      </c>
      <c r="F28" s="29">
        <f>IF(A28="","",IF(N(C28)=0,IF(N(B28)&gt;0,"No limit set",""),IF(B28&gt;C28,"Over limit",IF(B28&gt;=0.9*C28,"Nearly there","OK"))))</f>
        <v/>
      </c>
    </row>
    <row r="29">
      <c r="A29" s="29">
        <f>IF(Categories!A23="","",Categories!A23)</f>
        <v/>
      </c>
      <c r="B29" s="30">
        <f>IF(A29="","",SUMIFS(Log!$D$6:$D$1005,Log!$C$6:$C$1005,A29,Log!$G$6:$G$1005,$C$4))</f>
        <v/>
      </c>
      <c r="C29" s="31">
        <f>IF(A29="","",N(Categories!B23))</f>
        <v/>
      </c>
      <c r="D29" s="30">
        <f>IF(A29="","",C29-B29)</f>
        <v/>
      </c>
      <c r="E29" s="32">
        <f>IF(OR(A29="",N(C29)=0),"",B29/C29)</f>
        <v/>
      </c>
      <c r="F29" s="29">
        <f>IF(A29="","",IF(N(C29)=0,IF(N(B29)&gt;0,"No limit set",""),IF(B29&gt;C29,"Over limit",IF(B29&gt;=0.9*C29,"Nearly there","OK"))))</f>
        <v/>
      </c>
    </row>
    <row r="30">
      <c r="A30" s="29">
        <f>IF(Categories!A24="","",Categories!A24)</f>
        <v/>
      </c>
      <c r="B30" s="30">
        <f>IF(A30="","",SUMIFS(Log!$D$6:$D$1005,Log!$C$6:$C$1005,A30,Log!$G$6:$G$1005,$C$4))</f>
        <v/>
      </c>
      <c r="C30" s="31">
        <f>IF(A30="","",N(Categories!B24))</f>
        <v/>
      </c>
      <c r="D30" s="30">
        <f>IF(A30="","",C30-B30)</f>
        <v/>
      </c>
      <c r="E30" s="32">
        <f>IF(OR(A30="",N(C30)=0),"",B30/C30)</f>
        <v/>
      </c>
      <c r="F30" s="29">
        <f>IF(A30="","",IF(N(C30)=0,IF(N(B30)&gt;0,"No limit set",""),IF(B30&gt;C30,"Over limit",IF(B30&gt;=0.9*C30,"Nearly there","OK"))))</f>
        <v/>
      </c>
    </row>
    <row r="31">
      <c r="A31" s="29">
        <f>IF(Categories!A25="","",Categories!A25)</f>
        <v/>
      </c>
      <c r="B31" s="30">
        <f>IF(A31="","",SUMIFS(Log!$D$6:$D$1005,Log!$C$6:$C$1005,A31,Log!$G$6:$G$1005,$C$4))</f>
        <v/>
      </c>
      <c r="C31" s="31">
        <f>IF(A31="","",N(Categories!B25))</f>
        <v/>
      </c>
      <c r="D31" s="30">
        <f>IF(A31="","",C31-B31)</f>
        <v/>
      </c>
      <c r="E31" s="32">
        <f>IF(OR(A31="",N(C31)=0),"",B31/C31)</f>
        <v/>
      </c>
      <c r="F31" s="29">
        <f>IF(A31="","",IF(N(C31)=0,IF(N(B31)&gt;0,"No limit set",""),IF(B31&gt;C31,"Over limit",IF(B31&gt;=0.9*C31,"Nearly there","OK"))))</f>
        <v/>
      </c>
    </row>
    <row r="32">
      <c r="A32" s="29">
        <f>IF(Categories!A26="","",Categories!A26)</f>
        <v/>
      </c>
      <c r="B32" s="30">
        <f>IF(A32="","",SUMIFS(Log!$D$6:$D$1005,Log!$C$6:$C$1005,A32,Log!$G$6:$G$1005,$C$4))</f>
        <v/>
      </c>
      <c r="C32" s="31">
        <f>IF(A32="","",N(Categories!B26))</f>
        <v/>
      </c>
      <c r="D32" s="30">
        <f>IF(A32="","",C32-B32)</f>
        <v/>
      </c>
      <c r="E32" s="32">
        <f>IF(OR(A32="",N(C32)=0),"",B32/C32)</f>
        <v/>
      </c>
      <c r="F32" s="29">
        <f>IF(A32="","",IF(N(C32)=0,IF(N(B32)&gt;0,"No limit set",""),IF(B32&gt;C32,"Over limit",IF(B32&gt;=0.9*C32,"Nearly there","OK"))))</f>
        <v/>
      </c>
    </row>
    <row r="33">
      <c r="A33" s="29">
        <f>IF(Categories!A27="","",Categories!A27)</f>
        <v/>
      </c>
      <c r="B33" s="30">
        <f>IF(A33="","",SUMIFS(Log!$D$6:$D$1005,Log!$C$6:$C$1005,A33,Log!$G$6:$G$1005,$C$4))</f>
        <v/>
      </c>
      <c r="C33" s="31">
        <f>IF(A33="","",N(Categories!B27))</f>
        <v/>
      </c>
      <c r="D33" s="30">
        <f>IF(A33="","",C33-B33)</f>
        <v/>
      </c>
      <c r="E33" s="32">
        <f>IF(OR(A33="",N(C33)=0),"",B33/C33)</f>
        <v/>
      </c>
      <c r="F33" s="29">
        <f>IF(A33="","",IF(N(C33)=0,IF(N(B33)&gt;0,"No limit set",""),IF(B33&gt;C33,"Over limit",IF(B33&gt;=0.9*C33,"Nearly there","OK"))))</f>
        <v/>
      </c>
    </row>
    <row r="34">
      <c r="A34" s="29">
        <f>IF(Categories!A28="","",Categories!A28)</f>
        <v/>
      </c>
      <c r="B34" s="30">
        <f>IF(A34="","",SUMIFS(Log!$D$6:$D$1005,Log!$C$6:$C$1005,A34,Log!$G$6:$G$1005,$C$4))</f>
        <v/>
      </c>
      <c r="C34" s="31">
        <f>IF(A34="","",N(Categories!B28))</f>
        <v/>
      </c>
      <c r="D34" s="30">
        <f>IF(A34="","",C34-B34)</f>
        <v/>
      </c>
      <c r="E34" s="32">
        <f>IF(OR(A34="",N(C34)=0),"",B34/C34)</f>
        <v/>
      </c>
      <c r="F34" s="29">
        <f>IF(A34="","",IF(N(C34)=0,IF(N(B34)&gt;0,"No limit set",""),IF(B34&gt;C34,"Over limit",IF(B34&gt;=0.9*C34,"Nearly there","OK"))))</f>
        <v/>
      </c>
    </row>
    <row r="35">
      <c r="A35" s="29">
        <f>IF(Categories!A29="","",Categories!A29)</f>
        <v/>
      </c>
      <c r="B35" s="30">
        <f>IF(A35="","",SUMIFS(Log!$D$6:$D$1005,Log!$C$6:$C$1005,A35,Log!$G$6:$G$1005,$C$4))</f>
        <v/>
      </c>
      <c r="C35" s="31">
        <f>IF(A35="","",N(Categories!B29))</f>
        <v/>
      </c>
      <c r="D35" s="30">
        <f>IF(A35="","",C35-B35)</f>
        <v/>
      </c>
      <c r="E35" s="32">
        <f>IF(OR(A35="",N(C35)=0),"",B35/C35)</f>
        <v/>
      </c>
      <c r="F35" s="29">
        <f>IF(A35="","",IF(N(C35)=0,IF(N(B35)&gt;0,"No limit set",""),IF(B35&gt;C35,"Over limit",IF(B35&gt;=0.9*C35,"Nearly there","OK"))))</f>
        <v/>
      </c>
    </row>
    <row r="36">
      <c r="A36" s="29">
        <f>IF(Categories!A30="","",Categories!A30)</f>
        <v/>
      </c>
      <c r="B36" s="30">
        <f>IF(A36="","",SUMIFS(Log!$D$6:$D$1005,Log!$C$6:$C$1005,A36,Log!$G$6:$G$1005,$C$4))</f>
        <v/>
      </c>
      <c r="C36" s="31">
        <f>IF(A36="","",N(Categories!B30))</f>
        <v/>
      </c>
      <c r="D36" s="30">
        <f>IF(A36="","",C36-B36)</f>
        <v/>
      </c>
      <c r="E36" s="32">
        <f>IF(OR(A36="",N(C36)=0),"",B36/C36)</f>
        <v/>
      </c>
      <c r="F36" s="29">
        <f>IF(A36="","",IF(N(C36)=0,IF(N(B36)&gt;0,"No limit set",""),IF(B36&gt;C36,"Over limit",IF(B36&gt;=0.9*C36,"Nearly there","OK"))))</f>
        <v/>
      </c>
    </row>
  </sheetData>
  <sheetProtection selectLockedCells="0" selectUnlockedCells="0" sheet="1" objects="0" insertRows="1" insertHyperlinks="1" autoFilter="1" scenarios="0" formatColumns="1" deleteColumns="1" insertColumns="1" pivotTables="1" deleteRows="1" formatCells="1" formatRows="1" sort="1" password="BC56"/>
  <mergeCells count="1">
    <mergeCell ref="D2:I2"/>
  </mergeCells>
  <conditionalFormatting sqref="A7:B7">
    <cfRule type="expression" priority="1" dxfId="1" stopIfTrue="0">
      <formula>$B$6-$B$5&lt;0</formula>
    </cfRule>
    <cfRule type="expression" priority="2" dxfId="2" stopIfTrue="0">
      <formula>$B$6-$B$5&gt;=0</formula>
    </cfRule>
  </conditionalFormatting>
  <conditionalFormatting sqref="F12:F36">
    <cfRule type="expression" priority="3" dxfId="3" stopIfTrue="0">
      <formula>F12="Over limit"</formula>
    </cfRule>
    <cfRule type="expression" priority="4" dxfId="4" stopIfTrue="0">
      <formula>F12="Nearly there"</formula>
    </cfRule>
    <cfRule type="expression" priority="5" dxfId="5" stopIfTrue="0">
      <formula>F12="OK"</formula>
    </cfRule>
  </conditionalFormatting>
  <conditionalFormatting sqref="D12:D36">
    <cfRule type="expression" priority="6" dxfId="6" stopIfTrue="0">
      <formula>AND(ISNUMBER(D12),D12&lt;0)</formula>
    </cfRule>
  </conditionalFormatting>
  <dataValidations count="1">
    <dataValidation sqref="C2" showDropDown="0" showInputMessage="0" showErrorMessage="1" allowBlank="1" errorTitle="Check the date" error="Enter a date, for example 1/9/2026." prompt="Type a date, for example 1/9/2026." type="date" operator="greaterThan">
      <formula1>36526</formula1>
    </dataValidation>
  </dataValidations>
  <printOptions horizontalCentered="0"/>
  <pageMargins left="0.75" right="0.75" top="1" bottom="1" header="0.5" footer="0.5"/>
  <pageSetup orientation="landscape"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tabColor rgb="00B3261E"/>
    <outlinePr summaryBelow="1" summaryRight="1"/>
    <pageSetUpPr fitToPage="1"/>
  </sheetPr>
  <dimension ref="A1:P32"/>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outlineLevelCol="0"/>
  <cols>
    <col width="28" customWidth="1" min="1" max="1"/>
    <col width="13"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3" customWidth="1" min="15" max="15"/>
    <col width="14" customWidth="1" min="16" max="16"/>
  </cols>
  <sheetData>
    <row r="1" ht="32" customHeight="1">
      <c r="A1" s="10" t="inlineStr">
        <is>
          <t>Monthly totals</t>
        </is>
      </c>
    </row>
    <row r="2">
      <c r="A2" s="11" t="inlineStr">
        <is>
          <t>What you spent in each category, month by month.</t>
        </is>
      </c>
      <c r="D2" s="35" t="inlineStr">
        <is>
          <t>First month:</t>
        </is>
      </c>
      <c r="F2" s="57" t="n">
        <v>46113</v>
      </c>
    </row>
    <row r="3">
      <c r="A3" s="12" t="inlineStr">
        <is>
          <t>Sample rows show how it works. Peach cells are the ones you type in; white cells work themselves out. Replace the sample rows with your own.</t>
        </is>
      </c>
      <c r="B3" s="13" t="n"/>
      <c r="C3" s="13" t="n"/>
      <c r="D3" s="13" t="n"/>
      <c r="E3" s="13" t="n"/>
      <c r="F3" s="13" t="n"/>
      <c r="G3" s="13" t="n"/>
      <c r="H3" s="13" t="n"/>
      <c r="I3" s="13" t="n"/>
      <c r="J3" s="13" t="n"/>
      <c r="K3" s="13" t="n"/>
      <c r="L3" s="13" t="n"/>
      <c r="M3" s="13" t="n"/>
      <c r="N3" s="13" t="n"/>
      <c r="O3" s="13" t="n"/>
      <c r="P3" s="13" t="n"/>
    </row>
    <row r="4"/>
    <row r="5" ht="30" customHeight="1">
      <c r="A5" s="14" t="inlineStr">
        <is>
          <t>Category</t>
        </is>
      </c>
      <c r="B5" s="14" t="inlineStr">
        <is>
          <t>Monthly limit</t>
        </is>
      </c>
      <c r="C5" s="37">
        <f>$F$2</f>
        <v/>
      </c>
      <c r="D5" s="37">
        <f>EDATE(C5,1)</f>
        <v/>
      </c>
      <c r="E5" s="37">
        <f>EDATE(D5,1)</f>
        <v/>
      </c>
      <c r="F5" s="37">
        <f>EDATE(E5,1)</f>
        <v/>
      </c>
      <c r="G5" s="37">
        <f>EDATE(F5,1)</f>
        <v/>
      </c>
      <c r="H5" s="37">
        <f>EDATE(G5,1)</f>
        <v/>
      </c>
      <c r="I5" s="37">
        <f>EDATE(H5,1)</f>
        <v/>
      </c>
      <c r="J5" s="37">
        <f>EDATE(I5,1)</f>
        <v/>
      </c>
      <c r="K5" s="37">
        <f>EDATE(J5,1)</f>
        <v/>
      </c>
      <c r="L5" s="37">
        <f>EDATE(K5,1)</f>
        <v/>
      </c>
      <c r="M5" s="37">
        <f>EDATE(L5,1)</f>
        <v/>
      </c>
      <c r="N5" s="37">
        <f>EDATE(M5,1)</f>
        <v/>
      </c>
      <c r="O5" s="14" t="inlineStr">
        <is>
          <t>Total</t>
        </is>
      </c>
      <c r="P5" s="14" t="inlineStr">
        <is>
          <t>Average a month</t>
        </is>
      </c>
    </row>
    <row r="6">
      <c r="A6" s="29">
        <f>IF(Categories!A6="","",Categories!A6)</f>
        <v/>
      </c>
      <c r="B6" s="38">
        <f>IF(Categories!B6="","",Categories!B6)</f>
        <v/>
      </c>
      <c r="C6" s="34">
        <f>IF($A6="","",SUMIFS(Log!$D$6:$D$1005,Log!$C$6:$C$1005,$A6,Log!$G$6:$G$1005,C$5))</f>
        <v/>
      </c>
      <c r="D6" s="34">
        <f>IF($A6="","",SUMIFS(Log!$D$6:$D$1005,Log!$C$6:$C$1005,$A6,Log!$G$6:$G$1005,D$5))</f>
        <v/>
      </c>
      <c r="E6" s="34">
        <f>IF($A6="","",SUMIFS(Log!$D$6:$D$1005,Log!$C$6:$C$1005,$A6,Log!$G$6:$G$1005,E$5))</f>
        <v/>
      </c>
      <c r="F6" s="34">
        <f>IF($A6="","",SUMIFS(Log!$D$6:$D$1005,Log!$C$6:$C$1005,$A6,Log!$G$6:$G$1005,F$5))</f>
        <v/>
      </c>
      <c r="G6" s="34">
        <f>IF($A6="","",SUMIFS(Log!$D$6:$D$1005,Log!$C$6:$C$1005,$A6,Log!$G$6:$G$1005,G$5))</f>
        <v/>
      </c>
      <c r="H6" s="34">
        <f>IF($A6="","",SUMIFS(Log!$D$6:$D$1005,Log!$C$6:$C$1005,$A6,Log!$G$6:$G$1005,H$5))</f>
        <v/>
      </c>
      <c r="I6" s="34">
        <f>IF($A6="","",SUMIFS(Log!$D$6:$D$1005,Log!$C$6:$C$1005,$A6,Log!$G$6:$G$1005,I$5))</f>
        <v/>
      </c>
      <c r="J6" s="34">
        <f>IF($A6="","",SUMIFS(Log!$D$6:$D$1005,Log!$C$6:$C$1005,$A6,Log!$G$6:$G$1005,J$5))</f>
        <v/>
      </c>
      <c r="K6" s="34">
        <f>IF($A6="","",SUMIFS(Log!$D$6:$D$1005,Log!$C$6:$C$1005,$A6,Log!$G$6:$G$1005,K$5))</f>
        <v/>
      </c>
      <c r="L6" s="34">
        <f>IF($A6="","",SUMIFS(Log!$D$6:$D$1005,Log!$C$6:$C$1005,$A6,Log!$G$6:$G$1005,L$5))</f>
        <v/>
      </c>
      <c r="M6" s="34">
        <f>IF($A6="","",SUMIFS(Log!$D$6:$D$1005,Log!$C$6:$C$1005,$A6,Log!$G$6:$G$1005,M$5))</f>
        <v/>
      </c>
      <c r="N6" s="34">
        <f>IF($A6="","",SUMIFS(Log!$D$6:$D$1005,Log!$C$6:$C$1005,$A6,Log!$G$6:$G$1005,N$5))</f>
        <v/>
      </c>
      <c r="O6" s="39">
        <f>IF($A6="","",SUM(C6:N6))</f>
        <v/>
      </c>
      <c r="P6" s="34">
        <f>IF(OR($A6="",COUNTIF($C$31:$N$31,"&gt;0")=0),"",O6/COUNTIF($C$31:$N$31,"&gt;0"))</f>
        <v/>
      </c>
    </row>
    <row r="7">
      <c r="A7" s="29">
        <f>IF(Categories!A7="","",Categories!A7)</f>
        <v/>
      </c>
      <c r="B7" s="38">
        <f>IF(Categories!B7="","",Categories!B7)</f>
        <v/>
      </c>
      <c r="C7" s="34">
        <f>IF($A7="","",SUMIFS(Log!$D$6:$D$1005,Log!$C$6:$C$1005,$A7,Log!$G$6:$G$1005,C$5))</f>
        <v/>
      </c>
      <c r="D7" s="34">
        <f>IF($A7="","",SUMIFS(Log!$D$6:$D$1005,Log!$C$6:$C$1005,$A7,Log!$G$6:$G$1005,D$5))</f>
        <v/>
      </c>
      <c r="E7" s="34">
        <f>IF($A7="","",SUMIFS(Log!$D$6:$D$1005,Log!$C$6:$C$1005,$A7,Log!$G$6:$G$1005,E$5))</f>
        <v/>
      </c>
      <c r="F7" s="34">
        <f>IF($A7="","",SUMIFS(Log!$D$6:$D$1005,Log!$C$6:$C$1005,$A7,Log!$G$6:$G$1005,F$5))</f>
        <v/>
      </c>
      <c r="G7" s="34">
        <f>IF($A7="","",SUMIFS(Log!$D$6:$D$1005,Log!$C$6:$C$1005,$A7,Log!$G$6:$G$1005,G$5))</f>
        <v/>
      </c>
      <c r="H7" s="34">
        <f>IF($A7="","",SUMIFS(Log!$D$6:$D$1005,Log!$C$6:$C$1005,$A7,Log!$G$6:$G$1005,H$5))</f>
        <v/>
      </c>
      <c r="I7" s="34">
        <f>IF($A7="","",SUMIFS(Log!$D$6:$D$1005,Log!$C$6:$C$1005,$A7,Log!$G$6:$G$1005,I$5))</f>
        <v/>
      </c>
      <c r="J7" s="34">
        <f>IF($A7="","",SUMIFS(Log!$D$6:$D$1005,Log!$C$6:$C$1005,$A7,Log!$G$6:$G$1005,J$5))</f>
        <v/>
      </c>
      <c r="K7" s="34">
        <f>IF($A7="","",SUMIFS(Log!$D$6:$D$1005,Log!$C$6:$C$1005,$A7,Log!$G$6:$G$1005,K$5))</f>
        <v/>
      </c>
      <c r="L7" s="34">
        <f>IF($A7="","",SUMIFS(Log!$D$6:$D$1005,Log!$C$6:$C$1005,$A7,Log!$G$6:$G$1005,L$5))</f>
        <v/>
      </c>
      <c r="M7" s="34">
        <f>IF($A7="","",SUMIFS(Log!$D$6:$D$1005,Log!$C$6:$C$1005,$A7,Log!$G$6:$G$1005,M$5))</f>
        <v/>
      </c>
      <c r="N7" s="34">
        <f>IF($A7="","",SUMIFS(Log!$D$6:$D$1005,Log!$C$6:$C$1005,$A7,Log!$G$6:$G$1005,N$5))</f>
        <v/>
      </c>
      <c r="O7" s="39">
        <f>IF($A7="","",SUM(C7:N7))</f>
        <v/>
      </c>
      <c r="P7" s="34">
        <f>IF(OR($A7="",COUNTIF($C$31:$N$31,"&gt;0")=0),"",O7/COUNTIF($C$31:$N$31,"&gt;0"))</f>
        <v/>
      </c>
    </row>
    <row r="8">
      <c r="A8" s="29">
        <f>IF(Categories!A8="","",Categories!A8)</f>
        <v/>
      </c>
      <c r="B8" s="38">
        <f>IF(Categories!B8="","",Categories!B8)</f>
        <v/>
      </c>
      <c r="C8" s="34">
        <f>IF($A8="","",SUMIFS(Log!$D$6:$D$1005,Log!$C$6:$C$1005,$A8,Log!$G$6:$G$1005,C$5))</f>
        <v/>
      </c>
      <c r="D8" s="34">
        <f>IF($A8="","",SUMIFS(Log!$D$6:$D$1005,Log!$C$6:$C$1005,$A8,Log!$G$6:$G$1005,D$5))</f>
        <v/>
      </c>
      <c r="E8" s="34">
        <f>IF($A8="","",SUMIFS(Log!$D$6:$D$1005,Log!$C$6:$C$1005,$A8,Log!$G$6:$G$1005,E$5))</f>
        <v/>
      </c>
      <c r="F8" s="34">
        <f>IF($A8="","",SUMIFS(Log!$D$6:$D$1005,Log!$C$6:$C$1005,$A8,Log!$G$6:$G$1005,F$5))</f>
        <v/>
      </c>
      <c r="G8" s="34">
        <f>IF($A8="","",SUMIFS(Log!$D$6:$D$1005,Log!$C$6:$C$1005,$A8,Log!$G$6:$G$1005,G$5))</f>
        <v/>
      </c>
      <c r="H8" s="34">
        <f>IF($A8="","",SUMIFS(Log!$D$6:$D$1005,Log!$C$6:$C$1005,$A8,Log!$G$6:$G$1005,H$5))</f>
        <v/>
      </c>
      <c r="I8" s="34">
        <f>IF($A8="","",SUMIFS(Log!$D$6:$D$1005,Log!$C$6:$C$1005,$A8,Log!$G$6:$G$1005,I$5))</f>
        <v/>
      </c>
      <c r="J8" s="34">
        <f>IF($A8="","",SUMIFS(Log!$D$6:$D$1005,Log!$C$6:$C$1005,$A8,Log!$G$6:$G$1005,J$5))</f>
        <v/>
      </c>
      <c r="K8" s="34">
        <f>IF($A8="","",SUMIFS(Log!$D$6:$D$1005,Log!$C$6:$C$1005,$A8,Log!$G$6:$G$1005,K$5))</f>
        <v/>
      </c>
      <c r="L8" s="34">
        <f>IF($A8="","",SUMIFS(Log!$D$6:$D$1005,Log!$C$6:$C$1005,$A8,Log!$G$6:$G$1005,L$5))</f>
        <v/>
      </c>
      <c r="M8" s="34">
        <f>IF($A8="","",SUMIFS(Log!$D$6:$D$1005,Log!$C$6:$C$1005,$A8,Log!$G$6:$G$1005,M$5))</f>
        <v/>
      </c>
      <c r="N8" s="34">
        <f>IF($A8="","",SUMIFS(Log!$D$6:$D$1005,Log!$C$6:$C$1005,$A8,Log!$G$6:$G$1005,N$5))</f>
        <v/>
      </c>
      <c r="O8" s="39">
        <f>IF($A8="","",SUM(C8:N8))</f>
        <v/>
      </c>
      <c r="P8" s="34">
        <f>IF(OR($A8="",COUNTIF($C$31:$N$31,"&gt;0")=0),"",O8/COUNTIF($C$31:$N$31,"&gt;0"))</f>
        <v/>
      </c>
    </row>
    <row r="9">
      <c r="A9" s="29">
        <f>IF(Categories!A9="","",Categories!A9)</f>
        <v/>
      </c>
      <c r="B9" s="38">
        <f>IF(Categories!B9="","",Categories!B9)</f>
        <v/>
      </c>
      <c r="C9" s="34">
        <f>IF($A9="","",SUMIFS(Log!$D$6:$D$1005,Log!$C$6:$C$1005,$A9,Log!$G$6:$G$1005,C$5))</f>
        <v/>
      </c>
      <c r="D9" s="34">
        <f>IF($A9="","",SUMIFS(Log!$D$6:$D$1005,Log!$C$6:$C$1005,$A9,Log!$G$6:$G$1005,D$5))</f>
        <v/>
      </c>
      <c r="E9" s="34">
        <f>IF($A9="","",SUMIFS(Log!$D$6:$D$1005,Log!$C$6:$C$1005,$A9,Log!$G$6:$G$1005,E$5))</f>
        <v/>
      </c>
      <c r="F9" s="34">
        <f>IF($A9="","",SUMIFS(Log!$D$6:$D$1005,Log!$C$6:$C$1005,$A9,Log!$G$6:$G$1005,F$5))</f>
        <v/>
      </c>
      <c r="G9" s="34">
        <f>IF($A9="","",SUMIFS(Log!$D$6:$D$1005,Log!$C$6:$C$1005,$A9,Log!$G$6:$G$1005,G$5))</f>
        <v/>
      </c>
      <c r="H9" s="34">
        <f>IF($A9="","",SUMIFS(Log!$D$6:$D$1005,Log!$C$6:$C$1005,$A9,Log!$G$6:$G$1005,H$5))</f>
        <v/>
      </c>
      <c r="I9" s="34">
        <f>IF($A9="","",SUMIFS(Log!$D$6:$D$1005,Log!$C$6:$C$1005,$A9,Log!$G$6:$G$1005,I$5))</f>
        <v/>
      </c>
      <c r="J9" s="34">
        <f>IF($A9="","",SUMIFS(Log!$D$6:$D$1005,Log!$C$6:$C$1005,$A9,Log!$G$6:$G$1005,J$5))</f>
        <v/>
      </c>
      <c r="K9" s="34">
        <f>IF($A9="","",SUMIFS(Log!$D$6:$D$1005,Log!$C$6:$C$1005,$A9,Log!$G$6:$G$1005,K$5))</f>
        <v/>
      </c>
      <c r="L9" s="34">
        <f>IF($A9="","",SUMIFS(Log!$D$6:$D$1005,Log!$C$6:$C$1005,$A9,Log!$G$6:$G$1005,L$5))</f>
        <v/>
      </c>
      <c r="M9" s="34">
        <f>IF($A9="","",SUMIFS(Log!$D$6:$D$1005,Log!$C$6:$C$1005,$A9,Log!$G$6:$G$1005,M$5))</f>
        <v/>
      </c>
      <c r="N9" s="34">
        <f>IF($A9="","",SUMIFS(Log!$D$6:$D$1005,Log!$C$6:$C$1005,$A9,Log!$G$6:$G$1005,N$5))</f>
        <v/>
      </c>
      <c r="O9" s="39">
        <f>IF($A9="","",SUM(C9:N9))</f>
        <v/>
      </c>
      <c r="P9" s="34">
        <f>IF(OR($A9="",COUNTIF($C$31:$N$31,"&gt;0")=0),"",O9/COUNTIF($C$31:$N$31,"&gt;0"))</f>
        <v/>
      </c>
    </row>
    <row r="10">
      <c r="A10" s="29">
        <f>IF(Categories!A10="","",Categories!A10)</f>
        <v/>
      </c>
      <c r="B10" s="38">
        <f>IF(Categories!B10="","",Categories!B10)</f>
        <v/>
      </c>
      <c r="C10" s="34">
        <f>IF($A10="","",SUMIFS(Log!$D$6:$D$1005,Log!$C$6:$C$1005,$A10,Log!$G$6:$G$1005,C$5))</f>
        <v/>
      </c>
      <c r="D10" s="34">
        <f>IF($A10="","",SUMIFS(Log!$D$6:$D$1005,Log!$C$6:$C$1005,$A10,Log!$G$6:$G$1005,D$5))</f>
        <v/>
      </c>
      <c r="E10" s="34">
        <f>IF($A10="","",SUMIFS(Log!$D$6:$D$1005,Log!$C$6:$C$1005,$A10,Log!$G$6:$G$1005,E$5))</f>
        <v/>
      </c>
      <c r="F10" s="34">
        <f>IF($A10="","",SUMIFS(Log!$D$6:$D$1005,Log!$C$6:$C$1005,$A10,Log!$G$6:$G$1005,F$5))</f>
        <v/>
      </c>
      <c r="G10" s="34">
        <f>IF($A10="","",SUMIFS(Log!$D$6:$D$1005,Log!$C$6:$C$1005,$A10,Log!$G$6:$G$1005,G$5))</f>
        <v/>
      </c>
      <c r="H10" s="34">
        <f>IF($A10="","",SUMIFS(Log!$D$6:$D$1005,Log!$C$6:$C$1005,$A10,Log!$G$6:$G$1005,H$5))</f>
        <v/>
      </c>
      <c r="I10" s="34">
        <f>IF($A10="","",SUMIFS(Log!$D$6:$D$1005,Log!$C$6:$C$1005,$A10,Log!$G$6:$G$1005,I$5))</f>
        <v/>
      </c>
      <c r="J10" s="34">
        <f>IF($A10="","",SUMIFS(Log!$D$6:$D$1005,Log!$C$6:$C$1005,$A10,Log!$G$6:$G$1005,J$5))</f>
        <v/>
      </c>
      <c r="K10" s="34">
        <f>IF($A10="","",SUMIFS(Log!$D$6:$D$1005,Log!$C$6:$C$1005,$A10,Log!$G$6:$G$1005,K$5))</f>
        <v/>
      </c>
      <c r="L10" s="34">
        <f>IF($A10="","",SUMIFS(Log!$D$6:$D$1005,Log!$C$6:$C$1005,$A10,Log!$G$6:$G$1005,L$5))</f>
        <v/>
      </c>
      <c r="M10" s="34">
        <f>IF($A10="","",SUMIFS(Log!$D$6:$D$1005,Log!$C$6:$C$1005,$A10,Log!$G$6:$G$1005,M$5))</f>
        <v/>
      </c>
      <c r="N10" s="34">
        <f>IF($A10="","",SUMIFS(Log!$D$6:$D$1005,Log!$C$6:$C$1005,$A10,Log!$G$6:$G$1005,N$5))</f>
        <v/>
      </c>
      <c r="O10" s="39">
        <f>IF($A10="","",SUM(C10:N10))</f>
        <v/>
      </c>
      <c r="P10" s="34">
        <f>IF(OR($A10="",COUNTIF($C$31:$N$31,"&gt;0")=0),"",O10/COUNTIF($C$31:$N$31,"&gt;0"))</f>
        <v/>
      </c>
    </row>
    <row r="11">
      <c r="A11" s="29">
        <f>IF(Categories!A11="","",Categories!A11)</f>
        <v/>
      </c>
      <c r="B11" s="38">
        <f>IF(Categories!B11="","",Categories!B11)</f>
        <v/>
      </c>
      <c r="C11" s="34">
        <f>IF($A11="","",SUMIFS(Log!$D$6:$D$1005,Log!$C$6:$C$1005,$A11,Log!$G$6:$G$1005,C$5))</f>
        <v/>
      </c>
      <c r="D11" s="34">
        <f>IF($A11="","",SUMIFS(Log!$D$6:$D$1005,Log!$C$6:$C$1005,$A11,Log!$G$6:$G$1005,D$5))</f>
        <v/>
      </c>
      <c r="E11" s="34">
        <f>IF($A11="","",SUMIFS(Log!$D$6:$D$1005,Log!$C$6:$C$1005,$A11,Log!$G$6:$G$1005,E$5))</f>
        <v/>
      </c>
      <c r="F11" s="34">
        <f>IF($A11="","",SUMIFS(Log!$D$6:$D$1005,Log!$C$6:$C$1005,$A11,Log!$G$6:$G$1005,F$5))</f>
        <v/>
      </c>
      <c r="G11" s="34">
        <f>IF($A11="","",SUMIFS(Log!$D$6:$D$1005,Log!$C$6:$C$1005,$A11,Log!$G$6:$G$1005,G$5))</f>
        <v/>
      </c>
      <c r="H11" s="34">
        <f>IF($A11="","",SUMIFS(Log!$D$6:$D$1005,Log!$C$6:$C$1005,$A11,Log!$G$6:$G$1005,H$5))</f>
        <v/>
      </c>
      <c r="I11" s="34">
        <f>IF($A11="","",SUMIFS(Log!$D$6:$D$1005,Log!$C$6:$C$1005,$A11,Log!$G$6:$G$1005,I$5))</f>
        <v/>
      </c>
      <c r="J11" s="34">
        <f>IF($A11="","",SUMIFS(Log!$D$6:$D$1005,Log!$C$6:$C$1005,$A11,Log!$G$6:$G$1005,J$5))</f>
        <v/>
      </c>
      <c r="K11" s="34">
        <f>IF($A11="","",SUMIFS(Log!$D$6:$D$1005,Log!$C$6:$C$1005,$A11,Log!$G$6:$G$1005,K$5))</f>
        <v/>
      </c>
      <c r="L11" s="34">
        <f>IF($A11="","",SUMIFS(Log!$D$6:$D$1005,Log!$C$6:$C$1005,$A11,Log!$G$6:$G$1005,L$5))</f>
        <v/>
      </c>
      <c r="M11" s="34">
        <f>IF($A11="","",SUMIFS(Log!$D$6:$D$1005,Log!$C$6:$C$1005,$A11,Log!$G$6:$G$1005,M$5))</f>
        <v/>
      </c>
      <c r="N11" s="34">
        <f>IF($A11="","",SUMIFS(Log!$D$6:$D$1005,Log!$C$6:$C$1005,$A11,Log!$G$6:$G$1005,N$5))</f>
        <v/>
      </c>
      <c r="O11" s="39">
        <f>IF($A11="","",SUM(C11:N11))</f>
        <v/>
      </c>
      <c r="P11" s="34">
        <f>IF(OR($A11="",COUNTIF($C$31:$N$31,"&gt;0")=0),"",O11/COUNTIF($C$31:$N$31,"&gt;0"))</f>
        <v/>
      </c>
    </row>
    <row r="12">
      <c r="A12" s="29">
        <f>IF(Categories!A12="","",Categories!A12)</f>
        <v/>
      </c>
      <c r="B12" s="38">
        <f>IF(Categories!B12="","",Categories!B12)</f>
        <v/>
      </c>
      <c r="C12" s="34">
        <f>IF($A12="","",SUMIFS(Log!$D$6:$D$1005,Log!$C$6:$C$1005,$A12,Log!$G$6:$G$1005,C$5))</f>
        <v/>
      </c>
      <c r="D12" s="34">
        <f>IF($A12="","",SUMIFS(Log!$D$6:$D$1005,Log!$C$6:$C$1005,$A12,Log!$G$6:$G$1005,D$5))</f>
        <v/>
      </c>
      <c r="E12" s="34">
        <f>IF($A12="","",SUMIFS(Log!$D$6:$D$1005,Log!$C$6:$C$1005,$A12,Log!$G$6:$G$1005,E$5))</f>
        <v/>
      </c>
      <c r="F12" s="34">
        <f>IF($A12="","",SUMIFS(Log!$D$6:$D$1005,Log!$C$6:$C$1005,$A12,Log!$G$6:$G$1005,F$5))</f>
        <v/>
      </c>
      <c r="G12" s="34">
        <f>IF($A12="","",SUMIFS(Log!$D$6:$D$1005,Log!$C$6:$C$1005,$A12,Log!$G$6:$G$1005,G$5))</f>
        <v/>
      </c>
      <c r="H12" s="34">
        <f>IF($A12="","",SUMIFS(Log!$D$6:$D$1005,Log!$C$6:$C$1005,$A12,Log!$G$6:$G$1005,H$5))</f>
        <v/>
      </c>
      <c r="I12" s="34">
        <f>IF($A12="","",SUMIFS(Log!$D$6:$D$1005,Log!$C$6:$C$1005,$A12,Log!$G$6:$G$1005,I$5))</f>
        <v/>
      </c>
      <c r="J12" s="34">
        <f>IF($A12="","",SUMIFS(Log!$D$6:$D$1005,Log!$C$6:$C$1005,$A12,Log!$G$6:$G$1005,J$5))</f>
        <v/>
      </c>
      <c r="K12" s="34">
        <f>IF($A12="","",SUMIFS(Log!$D$6:$D$1005,Log!$C$6:$C$1005,$A12,Log!$G$6:$G$1005,K$5))</f>
        <v/>
      </c>
      <c r="L12" s="34">
        <f>IF($A12="","",SUMIFS(Log!$D$6:$D$1005,Log!$C$6:$C$1005,$A12,Log!$G$6:$G$1005,L$5))</f>
        <v/>
      </c>
      <c r="M12" s="34">
        <f>IF($A12="","",SUMIFS(Log!$D$6:$D$1005,Log!$C$6:$C$1005,$A12,Log!$G$6:$G$1005,M$5))</f>
        <v/>
      </c>
      <c r="N12" s="34">
        <f>IF($A12="","",SUMIFS(Log!$D$6:$D$1005,Log!$C$6:$C$1005,$A12,Log!$G$6:$G$1005,N$5))</f>
        <v/>
      </c>
      <c r="O12" s="39">
        <f>IF($A12="","",SUM(C12:N12))</f>
        <v/>
      </c>
      <c r="P12" s="34">
        <f>IF(OR($A12="",COUNTIF($C$31:$N$31,"&gt;0")=0),"",O12/COUNTIF($C$31:$N$31,"&gt;0"))</f>
        <v/>
      </c>
    </row>
    <row r="13">
      <c r="A13" s="29">
        <f>IF(Categories!A13="","",Categories!A13)</f>
        <v/>
      </c>
      <c r="B13" s="38">
        <f>IF(Categories!B13="","",Categories!B13)</f>
        <v/>
      </c>
      <c r="C13" s="34">
        <f>IF($A13="","",SUMIFS(Log!$D$6:$D$1005,Log!$C$6:$C$1005,$A13,Log!$G$6:$G$1005,C$5))</f>
        <v/>
      </c>
      <c r="D13" s="34">
        <f>IF($A13="","",SUMIFS(Log!$D$6:$D$1005,Log!$C$6:$C$1005,$A13,Log!$G$6:$G$1005,D$5))</f>
        <v/>
      </c>
      <c r="E13" s="34">
        <f>IF($A13="","",SUMIFS(Log!$D$6:$D$1005,Log!$C$6:$C$1005,$A13,Log!$G$6:$G$1005,E$5))</f>
        <v/>
      </c>
      <c r="F13" s="34">
        <f>IF($A13="","",SUMIFS(Log!$D$6:$D$1005,Log!$C$6:$C$1005,$A13,Log!$G$6:$G$1005,F$5))</f>
        <v/>
      </c>
      <c r="G13" s="34">
        <f>IF($A13="","",SUMIFS(Log!$D$6:$D$1005,Log!$C$6:$C$1005,$A13,Log!$G$6:$G$1005,G$5))</f>
        <v/>
      </c>
      <c r="H13" s="34">
        <f>IF($A13="","",SUMIFS(Log!$D$6:$D$1005,Log!$C$6:$C$1005,$A13,Log!$G$6:$G$1005,H$5))</f>
        <v/>
      </c>
      <c r="I13" s="34">
        <f>IF($A13="","",SUMIFS(Log!$D$6:$D$1005,Log!$C$6:$C$1005,$A13,Log!$G$6:$G$1005,I$5))</f>
        <v/>
      </c>
      <c r="J13" s="34">
        <f>IF($A13="","",SUMIFS(Log!$D$6:$D$1005,Log!$C$6:$C$1005,$A13,Log!$G$6:$G$1005,J$5))</f>
        <v/>
      </c>
      <c r="K13" s="34">
        <f>IF($A13="","",SUMIFS(Log!$D$6:$D$1005,Log!$C$6:$C$1005,$A13,Log!$G$6:$G$1005,K$5))</f>
        <v/>
      </c>
      <c r="L13" s="34">
        <f>IF($A13="","",SUMIFS(Log!$D$6:$D$1005,Log!$C$6:$C$1005,$A13,Log!$G$6:$G$1005,L$5))</f>
        <v/>
      </c>
      <c r="M13" s="34">
        <f>IF($A13="","",SUMIFS(Log!$D$6:$D$1005,Log!$C$6:$C$1005,$A13,Log!$G$6:$G$1005,M$5))</f>
        <v/>
      </c>
      <c r="N13" s="34">
        <f>IF($A13="","",SUMIFS(Log!$D$6:$D$1005,Log!$C$6:$C$1005,$A13,Log!$G$6:$G$1005,N$5))</f>
        <v/>
      </c>
      <c r="O13" s="39">
        <f>IF($A13="","",SUM(C13:N13))</f>
        <v/>
      </c>
      <c r="P13" s="34">
        <f>IF(OR($A13="",COUNTIF($C$31:$N$31,"&gt;0")=0),"",O13/COUNTIF($C$31:$N$31,"&gt;0"))</f>
        <v/>
      </c>
    </row>
    <row r="14">
      <c r="A14" s="29">
        <f>IF(Categories!A14="","",Categories!A14)</f>
        <v/>
      </c>
      <c r="B14" s="38">
        <f>IF(Categories!B14="","",Categories!B14)</f>
        <v/>
      </c>
      <c r="C14" s="34">
        <f>IF($A14="","",SUMIFS(Log!$D$6:$D$1005,Log!$C$6:$C$1005,$A14,Log!$G$6:$G$1005,C$5))</f>
        <v/>
      </c>
      <c r="D14" s="34">
        <f>IF($A14="","",SUMIFS(Log!$D$6:$D$1005,Log!$C$6:$C$1005,$A14,Log!$G$6:$G$1005,D$5))</f>
        <v/>
      </c>
      <c r="E14" s="34">
        <f>IF($A14="","",SUMIFS(Log!$D$6:$D$1005,Log!$C$6:$C$1005,$A14,Log!$G$6:$G$1005,E$5))</f>
        <v/>
      </c>
      <c r="F14" s="34">
        <f>IF($A14="","",SUMIFS(Log!$D$6:$D$1005,Log!$C$6:$C$1005,$A14,Log!$G$6:$G$1005,F$5))</f>
        <v/>
      </c>
      <c r="G14" s="34">
        <f>IF($A14="","",SUMIFS(Log!$D$6:$D$1005,Log!$C$6:$C$1005,$A14,Log!$G$6:$G$1005,G$5))</f>
        <v/>
      </c>
      <c r="H14" s="34">
        <f>IF($A14="","",SUMIFS(Log!$D$6:$D$1005,Log!$C$6:$C$1005,$A14,Log!$G$6:$G$1005,H$5))</f>
        <v/>
      </c>
      <c r="I14" s="34">
        <f>IF($A14="","",SUMIFS(Log!$D$6:$D$1005,Log!$C$6:$C$1005,$A14,Log!$G$6:$G$1005,I$5))</f>
        <v/>
      </c>
      <c r="J14" s="34">
        <f>IF($A14="","",SUMIFS(Log!$D$6:$D$1005,Log!$C$6:$C$1005,$A14,Log!$G$6:$G$1005,J$5))</f>
        <v/>
      </c>
      <c r="K14" s="34">
        <f>IF($A14="","",SUMIFS(Log!$D$6:$D$1005,Log!$C$6:$C$1005,$A14,Log!$G$6:$G$1005,K$5))</f>
        <v/>
      </c>
      <c r="L14" s="34">
        <f>IF($A14="","",SUMIFS(Log!$D$6:$D$1005,Log!$C$6:$C$1005,$A14,Log!$G$6:$G$1005,L$5))</f>
        <v/>
      </c>
      <c r="M14" s="34">
        <f>IF($A14="","",SUMIFS(Log!$D$6:$D$1005,Log!$C$6:$C$1005,$A14,Log!$G$6:$G$1005,M$5))</f>
        <v/>
      </c>
      <c r="N14" s="34">
        <f>IF($A14="","",SUMIFS(Log!$D$6:$D$1005,Log!$C$6:$C$1005,$A14,Log!$G$6:$G$1005,N$5))</f>
        <v/>
      </c>
      <c r="O14" s="39">
        <f>IF($A14="","",SUM(C14:N14))</f>
        <v/>
      </c>
      <c r="P14" s="34">
        <f>IF(OR($A14="",COUNTIF($C$31:$N$31,"&gt;0")=0),"",O14/COUNTIF($C$31:$N$31,"&gt;0"))</f>
        <v/>
      </c>
    </row>
    <row r="15">
      <c r="A15" s="29">
        <f>IF(Categories!A15="","",Categories!A15)</f>
        <v/>
      </c>
      <c r="B15" s="38">
        <f>IF(Categories!B15="","",Categories!B15)</f>
        <v/>
      </c>
      <c r="C15" s="34">
        <f>IF($A15="","",SUMIFS(Log!$D$6:$D$1005,Log!$C$6:$C$1005,$A15,Log!$G$6:$G$1005,C$5))</f>
        <v/>
      </c>
      <c r="D15" s="34">
        <f>IF($A15="","",SUMIFS(Log!$D$6:$D$1005,Log!$C$6:$C$1005,$A15,Log!$G$6:$G$1005,D$5))</f>
        <v/>
      </c>
      <c r="E15" s="34">
        <f>IF($A15="","",SUMIFS(Log!$D$6:$D$1005,Log!$C$6:$C$1005,$A15,Log!$G$6:$G$1005,E$5))</f>
        <v/>
      </c>
      <c r="F15" s="34">
        <f>IF($A15="","",SUMIFS(Log!$D$6:$D$1005,Log!$C$6:$C$1005,$A15,Log!$G$6:$G$1005,F$5))</f>
        <v/>
      </c>
      <c r="G15" s="34">
        <f>IF($A15="","",SUMIFS(Log!$D$6:$D$1005,Log!$C$6:$C$1005,$A15,Log!$G$6:$G$1005,G$5))</f>
        <v/>
      </c>
      <c r="H15" s="34">
        <f>IF($A15="","",SUMIFS(Log!$D$6:$D$1005,Log!$C$6:$C$1005,$A15,Log!$G$6:$G$1005,H$5))</f>
        <v/>
      </c>
      <c r="I15" s="34">
        <f>IF($A15="","",SUMIFS(Log!$D$6:$D$1005,Log!$C$6:$C$1005,$A15,Log!$G$6:$G$1005,I$5))</f>
        <v/>
      </c>
      <c r="J15" s="34">
        <f>IF($A15="","",SUMIFS(Log!$D$6:$D$1005,Log!$C$6:$C$1005,$A15,Log!$G$6:$G$1005,J$5))</f>
        <v/>
      </c>
      <c r="K15" s="34">
        <f>IF($A15="","",SUMIFS(Log!$D$6:$D$1005,Log!$C$6:$C$1005,$A15,Log!$G$6:$G$1005,K$5))</f>
        <v/>
      </c>
      <c r="L15" s="34">
        <f>IF($A15="","",SUMIFS(Log!$D$6:$D$1005,Log!$C$6:$C$1005,$A15,Log!$G$6:$G$1005,L$5))</f>
        <v/>
      </c>
      <c r="M15" s="34">
        <f>IF($A15="","",SUMIFS(Log!$D$6:$D$1005,Log!$C$6:$C$1005,$A15,Log!$G$6:$G$1005,M$5))</f>
        <v/>
      </c>
      <c r="N15" s="34">
        <f>IF($A15="","",SUMIFS(Log!$D$6:$D$1005,Log!$C$6:$C$1005,$A15,Log!$G$6:$G$1005,N$5))</f>
        <v/>
      </c>
      <c r="O15" s="39">
        <f>IF($A15="","",SUM(C15:N15))</f>
        <v/>
      </c>
      <c r="P15" s="34">
        <f>IF(OR($A15="",COUNTIF($C$31:$N$31,"&gt;0")=0),"",O15/COUNTIF($C$31:$N$31,"&gt;0"))</f>
        <v/>
      </c>
    </row>
    <row r="16">
      <c r="A16" s="29">
        <f>IF(Categories!A16="","",Categories!A16)</f>
        <v/>
      </c>
      <c r="B16" s="38">
        <f>IF(Categories!B16="","",Categories!B16)</f>
        <v/>
      </c>
      <c r="C16" s="34">
        <f>IF($A16="","",SUMIFS(Log!$D$6:$D$1005,Log!$C$6:$C$1005,$A16,Log!$G$6:$G$1005,C$5))</f>
        <v/>
      </c>
      <c r="D16" s="34">
        <f>IF($A16="","",SUMIFS(Log!$D$6:$D$1005,Log!$C$6:$C$1005,$A16,Log!$G$6:$G$1005,D$5))</f>
        <v/>
      </c>
      <c r="E16" s="34">
        <f>IF($A16="","",SUMIFS(Log!$D$6:$D$1005,Log!$C$6:$C$1005,$A16,Log!$G$6:$G$1005,E$5))</f>
        <v/>
      </c>
      <c r="F16" s="34">
        <f>IF($A16="","",SUMIFS(Log!$D$6:$D$1005,Log!$C$6:$C$1005,$A16,Log!$G$6:$G$1005,F$5))</f>
        <v/>
      </c>
      <c r="G16" s="34">
        <f>IF($A16="","",SUMIFS(Log!$D$6:$D$1005,Log!$C$6:$C$1005,$A16,Log!$G$6:$G$1005,G$5))</f>
        <v/>
      </c>
      <c r="H16" s="34">
        <f>IF($A16="","",SUMIFS(Log!$D$6:$D$1005,Log!$C$6:$C$1005,$A16,Log!$G$6:$G$1005,H$5))</f>
        <v/>
      </c>
      <c r="I16" s="34">
        <f>IF($A16="","",SUMIFS(Log!$D$6:$D$1005,Log!$C$6:$C$1005,$A16,Log!$G$6:$G$1005,I$5))</f>
        <v/>
      </c>
      <c r="J16" s="34">
        <f>IF($A16="","",SUMIFS(Log!$D$6:$D$1005,Log!$C$6:$C$1005,$A16,Log!$G$6:$G$1005,J$5))</f>
        <v/>
      </c>
      <c r="K16" s="34">
        <f>IF($A16="","",SUMIFS(Log!$D$6:$D$1005,Log!$C$6:$C$1005,$A16,Log!$G$6:$G$1005,K$5))</f>
        <v/>
      </c>
      <c r="L16" s="34">
        <f>IF($A16="","",SUMIFS(Log!$D$6:$D$1005,Log!$C$6:$C$1005,$A16,Log!$G$6:$G$1005,L$5))</f>
        <v/>
      </c>
      <c r="M16" s="34">
        <f>IF($A16="","",SUMIFS(Log!$D$6:$D$1005,Log!$C$6:$C$1005,$A16,Log!$G$6:$G$1005,M$5))</f>
        <v/>
      </c>
      <c r="N16" s="34">
        <f>IF($A16="","",SUMIFS(Log!$D$6:$D$1005,Log!$C$6:$C$1005,$A16,Log!$G$6:$G$1005,N$5))</f>
        <v/>
      </c>
      <c r="O16" s="39">
        <f>IF($A16="","",SUM(C16:N16))</f>
        <v/>
      </c>
      <c r="P16" s="34">
        <f>IF(OR($A16="",COUNTIF($C$31:$N$31,"&gt;0")=0),"",O16/COUNTIF($C$31:$N$31,"&gt;0"))</f>
        <v/>
      </c>
    </row>
    <row r="17">
      <c r="A17" s="29">
        <f>IF(Categories!A17="","",Categories!A17)</f>
        <v/>
      </c>
      <c r="B17" s="38">
        <f>IF(Categories!B17="","",Categories!B17)</f>
        <v/>
      </c>
      <c r="C17" s="34">
        <f>IF($A17="","",SUMIFS(Log!$D$6:$D$1005,Log!$C$6:$C$1005,$A17,Log!$G$6:$G$1005,C$5))</f>
        <v/>
      </c>
      <c r="D17" s="34">
        <f>IF($A17="","",SUMIFS(Log!$D$6:$D$1005,Log!$C$6:$C$1005,$A17,Log!$G$6:$G$1005,D$5))</f>
        <v/>
      </c>
      <c r="E17" s="34">
        <f>IF($A17="","",SUMIFS(Log!$D$6:$D$1005,Log!$C$6:$C$1005,$A17,Log!$G$6:$G$1005,E$5))</f>
        <v/>
      </c>
      <c r="F17" s="34">
        <f>IF($A17="","",SUMIFS(Log!$D$6:$D$1005,Log!$C$6:$C$1005,$A17,Log!$G$6:$G$1005,F$5))</f>
        <v/>
      </c>
      <c r="G17" s="34">
        <f>IF($A17="","",SUMIFS(Log!$D$6:$D$1005,Log!$C$6:$C$1005,$A17,Log!$G$6:$G$1005,G$5))</f>
        <v/>
      </c>
      <c r="H17" s="34">
        <f>IF($A17="","",SUMIFS(Log!$D$6:$D$1005,Log!$C$6:$C$1005,$A17,Log!$G$6:$G$1005,H$5))</f>
        <v/>
      </c>
      <c r="I17" s="34">
        <f>IF($A17="","",SUMIFS(Log!$D$6:$D$1005,Log!$C$6:$C$1005,$A17,Log!$G$6:$G$1005,I$5))</f>
        <v/>
      </c>
      <c r="J17" s="34">
        <f>IF($A17="","",SUMIFS(Log!$D$6:$D$1005,Log!$C$6:$C$1005,$A17,Log!$G$6:$G$1005,J$5))</f>
        <v/>
      </c>
      <c r="K17" s="34">
        <f>IF($A17="","",SUMIFS(Log!$D$6:$D$1005,Log!$C$6:$C$1005,$A17,Log!$G$6:$G$1005,K$5))</f>
        <v/>
      </c>
      <c r="L17" s="34">
        <f>IF($A17="","",SUMIFS(Log!$D$6:$D$1005,Log!$C$6:$C$1005,$A17,Log!$G$6:$G$1005,L$5))</f>
        <v/>
      </c>
      <c r="M17" s="34">
        <f>IF($A17="","",SUMIFS(Log!$D$6:$D$1005,Log!$C$6:$C$1005,$A17,Log!$G$6:$G$1005,M$5))</f>
        <v/>
      </c>
      <c r="N17" s="34">
        <f>IF($A17="","",SUMIFS(Log!$D$6:$D$1005,Log!$C$6:$C$1005,$A17,Log!$G$6:$G$1005,N$5))</f>
        <v/>
      </c>
      <c r="O17" s="39">
        <f>IF($A17="","",SUM(C17:N17))</f>
        <v/>
      </c>
      <c r="P17" s="34">
        <f>IF(OR($A17="",COUNTIF($C$31:$N$31,"&gt;0")=0),"",O17/COUNTIF($C$31:$N$31,"&gt;0"))</f>
        <v/>
      </c>
    </row>
    <row r="18">
      <c r="A18" s="29">
        <f>IF(Categories!A18="","",Categories!A18)</f>
        <v/>
      </c>
      <c r="B18" s="38">
        <f>IF(Categories!B18="","",Categories!B18)</f>
        <v/>
      </c>
      <c r="C18" s="34">
        <f>IF($A18="","",SUMIFS(Log!$D$6:$D$1005,Log!$C$6:$C$1005,$A18,Log!$G$6:$G$1005,C$5))</f>
        <v/>
      </c>
      <c r="D18" s="34">
        <f>IF($A18="","",SUMIFS(Log!$D$6:$D$1005,Log!$C$6:$C$1005,$A18,Log!$G$6:$G$1005,D$5))</f>
        <v/>
      </c>
      <c r="E18" s="34">
        <f>IF($A18="","",SUMIFS(Log!$D$6:$D$1005,Log!$C$6:$C$1005,$A18,Log!$G$6:$G$1005,E$5))</f>
        <v/>
      </c>
      <c r="F18" s="34">
        <f>IF($A18="","",SUMIFS(Log!$D$6:$D$1005,Log!$C$6:$C$1005,$A18,Log!$G$6:$G$1005,F$5))</f>
        <v/>
      </c>
      <c r="G18" s="34">
        <f>IF($A18="","",SUMIFS(Log!$D$6:$D$1005,Log!$C$6:$C$1005,$A18,Log!$G$6:$G$1005,G$5))</f>
        <v/>
      </c>
      <c r="H18" s="34">
        <f>IF($A18="","",SUMIFS(Log!$D$6:$D$1005,Log!$C$6:$C$1005,$A18,Log!$G$6:$G$1005,H$5))</f>
        <v/>
      </c>
      <c r="I18" s="34">
        <f>IF($A18="","",SUMIFS(Log!$D$6:$D$1005,Log!$C$6:$C$1005,$A18,Log!$G$6:$G$1005,I$5))</f>
        <v/>
      </c>
      <c r="J18" s="34">
        <f>IF($A18="","",SUMIFS(Log!$D$6:$D$1005,Log!$C$6:$C$1005,$A18,Log!$G$6:$G$1005,J$5))</f>
        <v/>
      </c>
      <c r="K18" s="34">
        <f>IF($A18="","",SUMIFS(Log!$D$6:$D$1005,Log!$C$6:$C$1005,$A18,Log!$G$6:$G$1005,K$5))</f>
        <v/>
      </c>
      <c r="L18" s="34">
        <f>IF($A18="","",SUMIFS(Log!$D$6:$D$1005,Log!$C$6:$C$1005,$A18,Log!$G$6:$G$1005,L$5))</f>
        <v/>
      </c>
      <c r="M18" s="34">
        <f>IF($A18="","",SUMIFS(Log!$D$6:$D$1005,Log!$C$6:$C$1005,$A18,Log!$G$6:$G$1005,M$5))</f>
        <v/>
      </c>
      <c r="N18" s="34">
        <f>IF($A18="","",SUMIFS(Log!$D$6:$D$1005,Log!$C$6:$C$1005,$A18,Log!$G$6:$G$1005,N$5))</f>
        <v/>
      </c>
      <c r="O18" s="39">
        <f>IF($A18="","",SUM(C18:N18))</f>
        <v/>
      </c>
      <c r="P18" s="34">
        <f>IF(OR($A18="",COUNTIF($C$31:$N$31,"&gt;0")=0),"",O18/COUNTIF($C$31:$N$31,"&gt;0"))</f>
        <v/>
      </c>
    </row>
    <row r="19">
      <c r="A19" s="29">
        <f>IF(Categories!A19="","",Categories!A19)</f>
        <v/>
      </c>
      <c r="B19" s="38">
        <f>IF(Categories!B19="","",Categories!B19)</f>
        <v/>
      </c>
      <c r="C19" s="34">
        <f>IF($A19="","",SUMIFS(Log!$D$6:$D$1005,Log!$C$6:$C$1005,$A19,Log!$G$6:$G$1005,C$5))</f>
        <v/>
      </c>
      <c r="D19" s="34">
        <f>IF($A19="","",SUMIFS(Log!$D$6:$D$1005,Log!$C$6:$C$1005,$A19,Log!$G$6:$G$1005,D$5))</f>
        <v/>
      </c>
      <c r="E19" s="34">
        <f>IF($A19="","",SUMIFS(Log!$D$6:$D$1005,Log!$C$6:$C$1005,$A19,Log!$G$6:$G$1005,E$5))</f>
        <v/>
      </c>
      <c r="F19" s="34">
        <f>IF($A19="","",SUMIFS(Log!$D$6:$D$1005,Log!$C$6:$C$1005,$A19,Log!$G$6:$G$1005,F$5))</f>
        <v/>
      </c>
      <c r="G19" s="34">
        <f>IF($A19="","",SUMIFS(Log!$D$6:$D$1005,Log!$C$6:$C$1005,$A19,Log!$G$6:$G$1005,G$5))</f>
        <v/>
      </c>
      <c r="H19" s="34">
        <f>IF($A19="","",SUMIFS(Log!$D$6:$D$1005,Log!$C$6:$C$1005,$A19,Log!$G$6:$G$1005,H$5))</f>
        <v/>
      </c>
      <c r="I19" s="34">
        <f>IF($A19="","",SUMIFS(Log!$D$6:$D$1005,Log!$C$6:$C$1005,$A19,Log!$G$6:$G$1005,I$5))</f>
        <v/>
      </c>
      <c r="J19" s="34">
        <f>IF($A19="","",SUMIFS(Log!$D$6:$D$1005,Log!$C$6:$C$1005,$A19,Log!$G$6:$G$1005,J$5))</f>
        <v/>
      </c>
      <c r="K19" s="34">
        <f>IF($A19="","",SUMIFS(Log!$D$6:$D$1005,Log!$C$6:$C$1005,$A19,Log!$G$6:$G$1005,K$5))</f>
        <v/>
      </c>
      <c r="L19" s="34">
        <f>IF($A19="","",SUMIFS(Log!$D$6:$D$1005,Log!$C$6:$C$1005,$A19,Log!$G$6:$G$1005,L$5))</f>
        <v/>
      </c>
      <c r="M19" s="34">
        <f>IF($A19="","",SUMIFS(Log!$D$6:$D$1005,Log!$C$6:$C$1005,$A19,Log!$G$6:$G$1005,M$5))</f>
        <v/>
      </c>
      <c r="N19" s="34">
        <f>IF($A19="","",SUMIFS(Log!$D$6:$D$1005,Log!$C$6:$C$1005,$A19,Log!$G$6:$G$1005,N$5))</f>
        <v/>
      </c>
      <c r="O19" s="39">
        <f>IF($A19="","",SUM(C19:N19))</f>
        <v/>
      </c>
      <c r="P19" s="34">
        <f>IF(OR($A19="",COUNTIF($C$31:$N$31,"&gt;0")=0),"",O19/COUNTIF($C$31:$N$31,"&gt;0"))</f>
        <v/>
      </c>
    </row>
    <row r="20">
      <c r="A20" s="29">
        <f>IF(Categories!A20="","",Categories!A20)</f>
        <v/>
      </c>
      <c r="B20" s="38">
        <f>IF(Categories!B20="","",Categories!B20)</f>
        <v/>
      </c>
      <c r="C20" s="34">
        <f>IF($A20="","",SUMIFS(Log!$D$6:$D$1005,Log!$C$6:$C$1005,$A20,Log!$G$6:$G$1005,C$5))</f>
        <v/>
      </c>
      <c r="D20" s="34">
        <f>IF($A20="","",SUMIFS(Log!$D$6:$D$1005,Log!$C$6:$C$1005,$A20,Log!$G$6:$G$1005,D$5))</f>
        <v/>
      </c>
      <c r="E20" s="34">
        <f>IF($A20="","",SUMIFS(Log!$D$6:$D$1005,Log!$C$6:$C$1005,$A20,Log!$G$6:$G$1005,E$5))</f>
        <v/>
      </c>
      <c r="F20" s="34">
        <f>IF($A20="","",SUMIFS(Log!$D$6:$D$1005,Log!$C$6:$C$1005,$A20,Log!$G$6:$G$1005,F$5))</f>
        <v/>
      </c>
      <c r="G20" s="34">
        <f>IF($A20="","",SUMIFS(Log!$D$6:$D$1005,Log!$C$6:$C$1005,$A20,Log!$G$6:$G$1005,G$5))</f>
        <v/>
      </c>
      <c r="H20" s="34">
        <f>IF($A20="","",SUMIFS(Log!$D$6:$D$1005,Log!$C$6:$C$1005,$A20,Log!$G$6:$G$1005,H$5))</f>
        <v/>
      </c>
      <c r="I20" s="34">
        <f>IF($A20="","",SUMIFS(Log!$D$6:$D$1005,Log!$C$6:$C$1005,$A20,Log!$G$6:$G$1005,I$5))</f>
        <v/>
      </c>
      <c r="J20" s="34">
        <f>IF($A20="","",SUMIFS(Log!$D$6:$D$1005,Log!$C$6:$C$1005,$A20,Log!$G$6:$G$1005,J$5))</f>
        <v/>
      </c>
      <c r="K20" s="34">
        <f>IF($A20="","",SUMIFS(Log!$D$6:$D$1005,Log!$C$6:$C$1005,$A20,Log!$G$6:$G$1005,K$5))</f>
        <v/>
      </c>
      <c r="L20" s="34">
        <f>IF($A20="","",SUMIFS(Log!$D$6:$D$1005,Log!$C$6:$C$1005,$A20,Log!$G$6:$G$1005,L$5))</f>
        <v/>
      </c>
      <c r="M20" s="34">
        <f>IF($A20="","",SUMIFS(Log!$D$6:$D$1005,Log!$C$6:$C$1005,$A20,Log!$G$6:$G$1005,M$5))</f>
        <v/>
      </c>
      <c r="N20" s="34">
        <f>IF($A20="","",SUMIFS(Log!$D$6:$D$1005,Log!$C$6:$C$1005,$A20,Log!$G$6:$G$1005,N$5))</f>
        <v/>
      </c>
      <c r="O20" s="39">
        <f>IF($A20="","",SUM(C20:N20))</f>
        <v/>
      </c>
      <c r="P20" s="34">
        <f>IF(OR($A20="",COUNTIF($C$31:$N$31,"&gt;0")=0),"",O20/COUNTIF($C$31:$N$31,"&gt;0"))</f>
        <v/>
      </c>
    </row>
    <row r="21">
      <c r="A21" s="29">
        <f>IF(Categories!A21="","",Categories!A21)</f>
        <v/>
      </c>
      <c r="B21" s="38">
        <f>IF(Categories!B21="","",Categories!B21)</f>
        <v/>
      </c>
      <c r="C21" s="34">
        <f>IF($A21="","",SUMIFS(Log!$D$6:$D$1005,Log!$C$6:$C$1005,$A21,Log!$G$6:$G$1005,C$5))</f>
        <v/>
      </c>
      <c r="D21" s="34">
        <f>IF($A21="","",SUMIFS(Log!$D$6:$D$1005,Log!$C$6:$C$1005,$A21,Log!$G$6:$G$1005,D$5))</f>
        <v/>
      </c>
      <c r="E21" s="34">
        <f>IF($A21="","",SUMIFS(Log!$D$6:$D$1005,Log!$C$6:$C$1005,$A21,Log!$G$6:$G$1005,E$5))</f>
        <v/>
      </c>
      <c r="F21" s="34">
        <f>IF($A21="","",SUMIFS(Log!$D$6:$D$1005,Log!$C$6:$C$1005,$A21,Log!$G$6:$G$1005,F$5))</f>
        <v/>
      </c>
      <c r="G21" s="34">
        <f>IF($A21="","",SUMIFS(Log!$D$6:$D$1005,Log!$C$6:$C$1005,$A21,Log!$G$6:$G$1005,G$5))</f>
        <v/>
      </c>
      <c r="H21" s="34">
        <f>IF($A21="","",SUMIFS(Log!$D$6:$D$1005,Log!$C$6:$C$1005,$A21,Log!$G$6:$G$1005,H$5))</f>
        <v/>
      </c>
      <c r="I21" s="34">
        <f>IF($A21="","",SUMIFS(Log!$D$6:$D$1005,Log!$C$6:$C$1005,$A21,Log!$G$6:$G$1005,I$5))</f>
        <v/>
      </c>
      <c r="J21" s="34">
        <f>IF($A21="","",SUMIFS(Log!$D$6:$D$1005,Log!$C$6:$C$1005,$A21,Log!$G$6:$G$1005,J$5))</f>
        <v/>
      </c>
      <c r="K21" s="34">
        <f>IF($A21="","",SUMIFS(Log!$D$6:$D$1005,Log!$C$6:$C$1005,$A21,Log!$G$6:$G$1005,K$5))</f>
        <v/>
      </c>
      <c r="L21" s="34">
        <f>IF($A21="","",SUMIFS(Log!$D$6:$D$1005,Log!$C$6:$C$1005,$A21,Log!$G$6:$G$1005,L$5))</f>
        <v/>
      </c>
      <c r="M21" s="34">
        <f>IF($A21="","",SUMIFS(Log!$D$6:$D$1005,Log!$C$6:$C$1005,$A21,Log!$G$6:$G$1005,M$5))</f>
        <v/>
      </c>
      <c r="N21" s="34">
        <f>IF($A21="","",SUMIFS(Log!$D$6:$D$1005,Log!$C$6:$C$1005,$A21,Log!$G$6:$G$1005,N$5))</f>
        <v/>
      </c>
      <c r="O21" s="39">
        <f>IF($A21="","",SUM(C21:N21))</f>
        <v/>
      </c>
      <c r="P21" s="34">
        <f>IF(OR($A21="",COUNTIF($C$31:$N$31,"&gt;0")=0),"",O21/COUNTIF($C$31:$N$31,"&gt;0"))</f>
        <v/>
      </c>
    </row>
    <row r="22">
      <c r="A22" s="29">
        <f>IF(Categories!A22="","",Categories!A22)</f>
        <v/>
      </c>
      <c r="B22" s="38">
        <f>IF(Categories!B22="","",Categories!B22)</f>
        <v/>
      </c>
      <c r="C22" s="34">
        <f>IF($A22="","",SUMIFS(Log!$D$6:$D$1005,Log!$C$6:$C$1005,$A22,Log!$G$6:$G$1005,C$5))</f>
        <v/>
      </c>
      <c r="D22" s="34">
        <f>IF($A22="","",SUMIFS(Log!$D$6:$D$1005,Log!$C$6:$C$1005,$A22,Log!$G$6:$G$1005,D$5))</f>
        <v/>
      </c>
      <c r="E22" s="34">
        <f>IF($A22="","",SUMIFS(Log!$D$6:$D$1005,Log!$C$6:$C$1005,$A22,Log!$G$6:$G$1005,E$5))</f>
        <v/>
      </c>
      <c r="F22" s="34">
        <f>IF($A22="","",SUMIFS(Log!$D$6:$D$1005,Log!$C$6:$C$1005,$A22,Log!$G$6:$G$1005,F$5))</f>
        <v/>
      </c>
      <c r="G22" s="34">
        <f>IF($A22="","",SUMIFS(Log!$D$6:$D$1005,Log!$C$6:$C$1005,$A22,Log!$G$6:$G$1005,G$5))</f>
        <v/>
      </c>
      <c r="H22" s="34">
        <f>IF($A22="","",SUMIFS(Log!$D$6:$D$1005,Log!$C$6:$C$1005,$A22,Log!$G$6:$G$1005,H$5))</f>
        <v/>
      </c>
      <c r="I22" s="34">
        <f>IF($A22="","",SUMIFS(Log!$D$6:$D$1005,Log!$C$6:$C$1005,$A22,Log!$G$6:$G$1005,I$5))</f>
        <v/>
      </c>
      <c r="J22" s="34">
        <f>IF($A22="","",SUMIFS(Log!$D$6:$D$1005,Log!$C$6:$C$1005,$A22,Log!$G$6:$G$1005,J$5))</f>
        <v/>
      </c>
      <c r="K22" s="34">
        <f>IF($A22="","",SUMIFS(Log!$D$6:$D$1005,Log!$C$6:$C$1005,$A22,Log!$G$6:$G$1005,K$5))</f>
        <v/>
      </c>
      <c r="L22" s="34">
        <f>IF($A22="","",SUMIFS(Log!$D$6:$D$1005,Log!$C$6:$C$1005,$A22,Log!$G$6:$G$1005,L$5))</f>
        <v/>
      </c>
      <c r="M22" s="34">
        <f>IF($A22="","",SUMIFS(Log!$D$6:$D$1005,Log!$C$6:$C$1005,$A22,Log!$G$6:$G$1005,M$5))</f>
        <v/>
      </c>
      <c r="N22" s="34">
        <f>IF($A22="","",SUMIFS(Log!$D$6:$D$1005,Log!$C$6:$C$1005,$A22,Log!$G$6:$G$1005,N$5))</f>
        <v/>
      </c>
      <c r="O22" s="39">
        <f>IF($A22="","",SUM(C22:N22))</f>
        <v/>
      </c>
      <c r="P22" s="34">
        <f>IF(OR($A22="",COUNTIF($C$31:$N$31,"&gt;0")=0),"",O22/COUNTIF($C$31:$N$31,"&gt;0"))</f>
        <v/>
      </c>
    </row>
    <row r="23">
      <c r="A23" s="29">
        <f>IF(Categories!A23="","",Categories!A23)</f>
        <v/>
      </c>
      <c r="B23" s="38">
        <f>IF(Categories!B23="","",Categories!B23)</f>
        <v/>
      </c>
      <c r="C23" s="34">
        <f>IF($A23="","",SUMIFS(Log!$D$6:$D$1005,Log!$C$6:$C$1005,$A23,Log!$G$6:$G$1005,C$5))</f>
        <v/>
      </c>
      <c r="D23" s="34">
        <f>IF($A23="","",SUMIFS(Log!$D$6:$D$1005,Log!$C$6:$C$1005,$A23,Log!$G$6:$G$1005,D$5))</f>
        <v/>
      </c>
      <c r="E23" s="34">
        <f>IF($A23="","",SUMIFS(Log!$D$6:$D$1005,Log!$C$6:$C$1005,$A23,Log!$G$6:$G$1005,E$5))</f>
        <v/>
      </c>
      <c r="F23" s="34">
        <f>IF($A23="","",SUMIFS(Log!$D$6:$D$1005,Log!$C$6:$C$1005,$A23,Log!$G$6:$G$1005,F$5))</f>
        <v/>
      </c>
      <c r="G23" s="34">
        <f>IF($A23="","",SUMIFS(Log!$D$6:$D$1005,Log!$C$6:$C$1005,$A23,Log!$G$6:$G$1005,G$5))</f>
        <v/>
      </c>
      <c r="H23" s="34">
        <f>IF($A23="","",SUMIFS(Log!$D$6:$D$1005,Log!$C$6:$C$1005,$A23,Log!$G$6:$G$1005,H$5))</f>
        <v/>
      </c>
      <c r="I23" s="34">
        <f>IF($A23="","",SUMIFS(Log!$D$6:$D$1005,Log!$C$6:$C$1005,$A23,Log!$G$6:$G$1005,I$5))</f>
        <v/>
      </c>
      <c r="J23" s="34">
        <f>IF($A23="","",SUMIFS(Log!$D$6:$D$1005,Log!$C$6:$C$1005,$A23,Log!$G$6:$G$1005,J$5))</f>
        <v/>
      </c>
      <c r="K23" s="34">
        <f>IF($A23="","",SUMIFS(Log!$D$6:$D$1005,Log!$C$6:$C$1005,$A23,Log!$G$6:$G$1005,K$5))</f>
        <v/>
      </c>
      <c r="L23" s="34">
        <f>IF($A23="","",SUMIFS(Log!$D$6:$D$1005,Log!$C$6:$C$1005,$A23,Log!$G$6:$G$1005,L$5))</f>
        <v/>
      </c>
      <c r="M23" s="34">
        <f>IF($A23="","",SUMIFS(Log!$D$6:$D$1005,Log!$C$6:$C$1005,$A23,Log!$G$6:$G$1005,M$5))</f>
        <v/>
      </c>
      <c r="N23" s="34">
        <f>IF($A23="","",SUMIFS(Log!$D$6:$D$1005,Log!$C$6:$C$1005,$A23,Log!$G$6:$G$1005,N$5))</f>
        <v/>
      </c>
      <c r="O23" s="39">
        <f>IF($A23="","",SUM(C23:N23))</f>
        <v/>
      </c>
      <c r="P23" s="34">
        <f>IF(OR($A23="",COUNTIF($C$31:$N$31,"&gt;0")=0),"",O23/COUNTIF($C$31:$N$31,"&gt;0"))</f>
        <v/>
      </c>
    </row>
    <row r="24">
      <c r="A24" s="29">
        <f>IF(Categories!A24="","",Categories!A24)</f>
        <v/>
      </c>
      <c r="B24" s="38">
        <f>IF(Categories!B24="","",Categories!B24)</f>
        <v/>
      </c>
      <c r="C24" s="34">
        <f>IF($A24="","",SUMIFS(Log!$D$6:$D$1005,Log!$C$6:$C$1005,$A24,Log!$G$6:$G$1005,C$5))</f>
        <v/>
      </c>
      <c r="D24" s="34">
        <f>IF($A24="","",SUMIFS(Log!$D$6:$D$1005,Log!$C$6:$C$1005,$A24,Log!$G$6:$G$1005,D$5))</f>
        <v/>
      </c>
      <c r="E24" s="34">
        <f>IF($A24="","",SUMIFS(Log!$D$6:$D$1005,Log!$C$6:$C$1005,$A24,Log!$G$6:$G$1005,E$5))</f>
        <v/>
      </c>
      <c r="F24" s="34">
        <f>IF($A24="","",SUMIFS(Log!$D$6:$D$1005,Log!$C$6:$C$1005,$A24,Log!$G$6:$G$1005,F$5))</f>
        <v/>
      </c>
      <c r="G24" s="34">
        <f>IF($A24="","",SUMIFS(Log!$D$6:$D$1005,Log!$C$6:$C$1005,$A24,Log!$G$6:$G$1005,G$5))</f>
        <v/>
      </c>
      <c r="H24" s="34">
        <f>IF($A24="","",SUMIFS(Log!$D$6:$D$1005,Log!$C$6:$C$1005,$A24,Log!$G$6:$G$1005,H$5))</f>
        <v/>
      </c>
      <c r="I24" s="34">
        <f>IF($A24="","",SUMIFS(Log!$D$6:$D$1005,Log!$C$6:$C$1005,$A24,Log!$G$6:$G$1005,I$5))</f>
        <v/>
      </c>
      <c r="J24" s="34">
        <f>IF($A24="","",SUMIFS(Log!$D$6:$D$1005,Log!$C$6:$C$1005,$A24,Log!$G$6:$G$1005,J$5))</f>
        <v/>
      </c>
      <c r="K24" s="34">
        <f>IF($A24="","",SUMIFS(Log!$D$6:$D$1005,Log!$C$6:$C$1005,$A24,Log!$G$6:$G$1005,K$5))</f>
        <v/>
      </c>
      <c r="L24" s="34">
        <f>IF($A24="","",SUMIFS(Log!$D$6:$D$1005,Log!$C$6:$C$1005,$A24,Log!$G$6:$G$1005,L$5))</f>
        <v/>
      </c>
      <c r="M24" s="34">
        <f>IF($A24="","",SUMIFS(Log!$D$6:$D$1005,Log!$C$6:$C$1005,$A24,Log!$G$6:$G$1005,M$5))</f>
        <v/>
      </c>
      <c r="N24" s="34">
        <f>IF($A24="","",SUMIFS(Log!$D$6:$D$1005,Log!$C$6:$C$1005,$A24,Log!$G$6:$G$1005,N$5))</f>
        <v/>
      </c>
      <c r="O24" s="39">
        <f>IF($A24="","",SUM(C24:N24))</f>
        <v/>
      </c>
      <c r="P24" s="34">
        <f>IF(OR($A24="",COUNTIF($C$31:$N$31,"&gt;0")=0),"",O24/COUNTIF($C$31:$N$31,"&gt;0"))</f>
        <v/>
      </c>
    </row>
    <row r="25">
      <c r="A25" s="29">
        <f>IF(Categories!A25="","",Categories!A25)</f>
        <v/>
      </c>
      <c r="B25" s="38">
        <f>IF(Categories!B25="","",Categories!B25)</f>
        <v/>
      </c>
      <c r="C25" s="34">
        <f>IF($A25="","",SUMIFS(Log!$D$6:$D$1005,Log!$C$6:$C$1005,$A25,Log!$G$6:$G$1005,C$5))</f>
        <v/>
      </c>
      <c r="D25" s="34">
        <f>IF($A25="","",SUMIFS(Log!$D$6:$D$1005,Log!$C$6:$C$1005,$A25,Log!$G$6:$G$1005,D$5))</f>
        <v/>
      </c>
      <c r="E25" s="34">
        <f>IF($A25="","",SUMIFS(Log!$D$6:$D$1005,Log!$C$6:$C$1005,$A25,Log!$G$6:$G$1005,E$5))</f>
        <v/>
      </c>
      <c r="F25" s="34">
        <f>IF($A25="","",SUMIFS(Log!$D$6:$D$1005,Log!$C$6:$C$1005,$A25,Log!$G$6:$G$1005,F$5))</f>
        <v/>
      </c>
      <c r="G25" s="34">
        <f>IF($A25="","",SUMIFS(Log!$D$6:$D$1005,Log!$C$6:$C$1005,$A25,Log!$G$6:$G$1005,G$5))</f>
        <v/>
      </c>
      <c r="H25" s="34">
        <f>IF($A25="","",SUMIFS(Log!$D$6:$D$1005,Log!$C$6:$C$1005,$A25,Log!$G$6:$G$1005,H$5))</f>
        <v/>
      </c>
      <c r="I25" s="34">
        <f>IF($A25="","",SUMIFS(Log!$D$6:$D$1005,Log!$C$6:$C$1005,$A25,Log!$G$6:$G$1005,I$5))</f>
        <v/>
      </c>
      <c r="J25" s="34">
        <f>IF($A25="","",SUMIFS(Log!$D$6:$D$1005,Log!$C$6:$C$1005,$A25,Log!$G$6:$G$1005,J$5))</f>
        <v/>
      </c>
      <c r="K25" s="34">
        <f>IF($A25="","",SUMIFS(Log!$D$6:$D$1005,Log!$C$6:$C$1005,$A25,Log!$G$6:$G$1005,K$5))</f>
        <v/>
      </c>
      <c r="L25" s="34">
        <f>IF($A25="","",SUMIFS(Log!$D$6:$D$1005,Log!$C$6:$C$1005,$A25,Log!$G$6:$G$1005,L$5))</f>
        <v/>
      </c>
      <c r="M25" s="34">
        <f>IF($A25="","",SUMIFS(Log!$D$6:$D$1005,Log!$C$6:$C$1005,$A25,Log!$G$6:$G$1005,M$5))</f>
        <v/>
      </c>
      <c r="N25" s="34">
        <f>IF($A25="","",SUMIFS(Log!$D$6:$D$1005,Log!$C$6:$C$1005,$A25,Log!$G$6:$G$1005,N$5))</f>
        <v/>
      </c>
      <c r="O25" s="39">
        <f>IF($A25="","",SUM(C25:N25))</f>
        <v/>
      </c>
      <c r="P25" s="34">
        <f>IF(OR($A25="",COUNTIF($C$31:$N$31,"&gt;0")=0),"",O25/COUNTIF($C$31:$N$31,"&gt;0"))</f>
        <v/>
      </c>
    </row>
    <row r="26">
      <c r="A26" s="29">
        <f>IF(Categories!A26="","",Categories!A26)</f>
        <v/>
      </c>
      <c r="B26" s="38">
        <f>IF(Categories!B26="","",Categories!B26)</f>
        <v/>
      </c>
      <c r="C26" s="34">
        <f>IF($A26="","",SUMIFS(Log!$D$6:$D$1005,Log!$C$6:$C$1005,$A26,Log!$G$6:$G$1005,C$5))</f>
        <v/>
      </c>
      <c r="D26" s="34">
        <f>IF($A26="","",SUMIFS(Log!$D$6:$D$1005,Log!$C$6:$C$1005,$A26,Log!$G$6:$G$1005,D$5))</f>
        <v/>
      </c>
      <c r="E26" s="34">
        <f>IF($A26="","",SUMIFS(Log!$D$6:$D$1005,Log!$C$6:$C$1005,$A26,Log!$G$6:$G$1005,E$5))</f>
        <v/>
      </c>
      <c r="F26" s="34">
        <f>IF($A26="","",SUMIFS(Log!$D$6:$D$1005,Log!$C$6:$C$1005,$A26,Log!$G$6:$G$1005,F$5))</f>
        <v/>
      </c>
      <c r="G26" s="34">
        <f>IF($A26="","",SUMIFS(Log!$D$6:$D$1005,Log!$C$6:$C$1005,$A26,Log!$G$6:$G$1005,G$5))</f>
        <v/>
      </c>
      <c r="H26" s="34">
        <f>IF($A26="","",SUMIFS(Log!$D$6:$D$1005,Log!$C$6:$C$1005,$A26,Log!$G$6:$G$1005,H$5))</f>
        <v/>
      </c>
      <c r="I26" s="34">
        <f>IF($A26="","",SUMIFS(Log!$D$6:$D$1005,Log!$C$6:$C$1005,$A26,Log!$G$6:$G$1005,I$5))</f>
        <v/>
      </c>
      <c r="J26" s="34">
        <f>IF($A26="","",SUMIFS(Log!$D$6:$D$1005,Log!$C$6:$C$1005,$A26,Log!$G$6:$G$1005,J$5))</f>
        <v/>
      </c>
      <c r="K26" s="34">
        <f>IF($A26="","",SUMIFS(Log!$D$6:$D$1005,Log!$C$6:$C$1005,$A26,Log!$G$6:$G$1005,K$5))</f>
        <v/>
      </c>
      <c r="L26" s="34">
        <f>IF($A26="","",SUMIFS(Log!$D$6:$D$1005,Log!$C$6:$C$1005,$A26,Log!$G$6:$G$1005,L$5))</f>
        <v/>
      </c>
      <c r="M26" s="34">
        <f>IF($A26="","",SUMIFS(Log!$D$6:$D$1005,Log!$C$6:$C$1005,$A26,Log!$G$6:$G$1005,M$5))</f>
        <v/>
      </c>
      <c r="N26" s="34">
        <f>IF($A26="","",SUMIFS(Log!$D$6:$D$1005,Log!$C$6:$C$1005,$A26,Log!$G$6:$G$1005,N$5))</f>
        <v/>
      </c>
      <c r="O26" s="39">
        <f>IF($A26="","",SUM(C26:N26))</f>
        <v/>
      </c>
      <c r="P26" s="34">
        <f>IF(OR($A26="",COUNTIF($C$31:$N$31,"&gt;0")=0),"",O26/COUNTIF($C$31:$N$31,"&gt;0"))</f>
        <v/>
      </c>
    </row>
    <row r="27">
      <c r="A27" s="29">
        <f>IF(Categories!A27="","",Categories!A27)</f>
        <v/>
      </c>
      <c r="B27" s="38">
        <f>IF(Categories!B27="","",Categories!B27)</f>
        <v/>
      </c>
      <c r="C27" s="34">
        <f>IF($A27="","",SUMIFS(Log!$D$6:$D$1005,Log!$C$6:$C$1005,$A27,Log!$G$6:$G$1005,C$5))</f>
        <v/>
      </c>
      <c r="D27" s="34">
        <f>IF($A27="","",SUMIFS(Log!$D$6:$D$1005,Log!$C$6:$C$1005,$A27,Log!$G$6:$G$1005,D$5))</f>
        <v/>
      </c>
      <c r="E27" s="34">
        <f>IF($A27="","",SUMIFS(Log!$D$6:$D$1005,Log!$C$6:$C$1005,$A27,Log!$G$6:$G$1005,E$5))</f>
        <v/>
      </c>
      <c r="F27" s="34">
        <f>IF($A27="","",SUMIFS(Log!$D$6:$D$1005,Log!$C$6:$C$1005,$A27,Log!$G$6:$G$1005,F$5))</f>
        <v/>
      </c>
      <c r="G27" s="34">
        <f>IF($A27="","",SUMIFS(Log!$D$6:$D$1005,Log!$C$6:$C$1005,$A27,Log!$G$6:$G$1005,G$5))</f>
        <v/>
      </c>
      <c r="H27" s="34">
        <f>IF($A27="","",SUMIFS(Log!$D$6:$D$1005,Log!$C$6:$C$1005,$A27,Log!$G$6:$G$1005,H$5))</f>
        <v/>
      </c>
      <c r="I27" s="34">
        <f>IF($A27="","",SUMIFS(Log!$D$6:$D$1005,Log!$C$6:$C$1005,$A27,Log!$G$6:$G$1005,I$5))</f>
        <v/>
      </c>
      <c r="J27" s="34">
        <f>IF($A27="","",SUMIFS(Log!$D$6:$D$1005,Log!$C$6:$C$1005,$A27,Log!$G$6:$G$1005,J$5))</f>
        <v/>
      </c>
      <c r="K27" s="34">
        <f>IF($A27="","",SUMIFS(Log!$D$6:$D$1005,Log!$C$6:$C$1005,$A27,Log!$G$6:$G$1005,K$5))</f>
        <v/>
      </c>
      <c r="L27" s="34">
        <f>IF($A27="","",SUMIFS(Log!$D$6:$D$1005,Log!$C$6:$C$1005,$A27,Log!$G$6:$G$1005,L$5))</f>
        <v/>
      </c>
      <c r="M27" s="34">
        <f>IF($A27="","",SUMIFS(Log!$D$6:$D$1005,Log!$C$6:$C$1005,$A27,Log!$G$6:$G$1005,M$5))</f>
        <v/>
      </c>
      <c r="N27" s="34">
        <f>IF($A27="","",SUMIFS(Log!$D$6:$D$1005,Log!$C$6:$C$1005,$A27,Log!$G$6:$G$1005,N$5))</f>
        <v/>
      </c>
      <c r="O27" s="39">
        <f>IF($A27="","",SUM(C27:N27))</f>
        <v/>
      </c>
      <c r="P27" s="34">
        <f>IF(OR($A27="",COUNTIF($C$31:$N$31,"&gt;0")=0),"",O27/COUNTIF($C$31:$N$31,"&gt;0"))</f>
        <v/>
      </c>
    </row>
    <row r="28">
      <c r="A28" s="29">
        <f>IF(Categories!A28="","",Categories!A28)</f>
        <v/>
      </c>
      <c r="B28" s="38">
        <f>IF(Categories!B28="","",Categories!B28)</f>
        <v/>
      </c>
      <c r="C28" s="34">
        <f>IF($A28="","",SUMIFS(Log!$D$6:$D$1005,Log!$C$6:$C$1005,$A28,Log!$G$6:$G$1005,C$5))</f>
        <v/>
      </c>
      <c r="D28" s="34">
        <f>IF($A28="","",SUMIFS(Log!$D$6:$D$1005,Log!$C$6:$C$1005,$A28,Log!$G$6:$G$1005,D$5))</f>
        <v/>
      </c>
      <c r="E28" s="34">
        <f>IF($A28="","",SUMIFS(Log!$D$6:$D$1005,Log!$C$6:$C$1005,$A28,Log!$G$6:$G$1005,E$5))</f>
        <v/>
      </c>
      <c r="F28" s="34">
        <f>IF($A28="","",SUMIFS(Log!$D$6:$D$1005,Log!$C$6:$C$1005,$A28,Log!$G$6:$G$1005,F$5))</f>
        <v/>
      </c>
      <c r="G28" s="34">
        <f>IF($A28="","",SUMIFS(Log!$D$6:$D$1005,Log!$C$6:$C$1005,$A28,Log!$G$6:$G$1005,G$5))</f>
        <v/>
      </c>
      <c r="H28" s="34">
        <f>IF($A28="","",SUMIFS(Log!$D$6:$D$1005,Log!$C$6:$C$1005,$A28,Log!$G$6:$G$1005,H$5))</f>
        <v/>
      </c>
      <c r="I28" s="34">
        <f>IF($A28="","",SUMIFS(Log!$D$6:$D$1005,Log!$C$6:$C$1005,$A28,Log!$G$6:$G$1005,I$5))</f>
        <v/>
      </c>
      <c r="J28" s="34">
        <f>IF($A28="","",SUMIFS(Log!$D$6:$D$1005,Log!$C$6:$C$1005,$A28,Log!$G$6:$G$1005,J$5))</f>
        <v/>
      </c>
      <c r="K28" s="34">
        <f>IF($A28="","",SUMIFS(Log!$D$6:$D$1005,Log!$C$6:$C$1005,$A28,Log!$G$6:$G$1005,K$5))</f>
        <v/>
      </c>
      <c r="L28" s="34">
        <f>IF($A28="","",SUMIFS(Log!$D$6:$D$1005,Log!$C$6:$C$1005,$A28,Log!$G$6:$G$1005,L$5))</f>
        <v/>
      </c>
      <c r="M28" s="34">
        <f>IF($A28="","",SUMIFS(Log!$D$6:$D$1005,Log!$C$6:$C$1005,$A28,Log!$G$6:$G$1005,M$5))</f>
        <v/>
      </c>
      <c r="N28" s="34">
        <f>IF($A28="","",SUMIFS(Log!$D$6:$D$1005,Log!$C$6:$C$1005,$A28,Log!$G$6:$G$1005,N$5))</f>
        <v/>
      </c>
      <c r="O28" s="39">
        <f>IF($A28="","",SUM(C28:N28))</f>
        <v/>
      </c>
      <c r="P28" s="34">
        <f>IF(OR($A28="",COUNTIF($C$31:$N$31,"&gt;0")=0),"",O28/COUNTIF($C$31:$N$31,"&gt;0"))</f>
        <v/>
      </c>
    </row>
    <row r="29">
      <c r="A29" s="29">
        <f>IF(Categories!A29="","",Categories!A29)</f>
        <v/>
      </c>
      <c r="B29" s="38">
        <f>IF(Categories!B29="","",Categories!B29)</f>
        <v/>
      </c>
      <c r="C29" s="34">
        <f>IF($A29="","",SUMIFS(Log!$D$6:$D$1005,Log!$C$6:$C$1005,$A29,Log!$G$6:$G$1005,C$5))</f>
        <v/>
      </c>
      <c r="D29" s="34">
        <f>IF($A29="","",SUMIFS(Log!$D$6:$D$1005,Log!$C$6:$C$1005,$A29,Log!$G$6:$G$1005,D$5))</f>
        <v/>
      </c>
      <c r="E29" s="34">
        <f>IF($A29="","",SUMIFS(Log!$D$6:$D$1005,Log!$C$6:$C$1005,$A29,Log!$G$6:$G$1005,E$5))</f>
        <v/>
      </c>
      <c r="F29" s="34">
        <f>IF($A29="","",SUMIFS(Log!$D$6:$D$1005,Log!$C$6:$C$1005,$A29,Log!$G$6:$G$1005,F$5))</f>
        <v/>
      </c>
      <c r="G29" s="34">
        <f>IF($A29="","",SUMIFS(Log!$D$6:$D$1005,Log!$C$6:$C$1005,$A29,Log!$G$6:$G$1005,G$5))</f>
        <v/>
      </c>
      <c r="H29" s="34">
        <f>IF($A29="","",SUMIFS(Log!$D$6:$D$1005,Log!$C$6:$C$1005,$A29,Log!$G$6:$G$1005,H$5))</f>
        <v/>
      </c>
      <c r="I29" s="34">
        <f>IF($A29="","",SUMIFS(Log!$D$6:$D$1005,Log!$C$6:$C$1005,$A29,Log!$G$6:$G$1005,I$5))</f>
        <v/>
      </c>
      <c r="J29" s="34">
        <f>IF($A29="","",SUMIFS(Log!$D$6:$D$1005,Log!$C$6:$C$1005,$A29,Log!$G$6:$G$1005,J$5))</f>
        <v/>
      </c>
      <c r="K29" s="34">
        <f>IF($A29="","",SUMIFS(Log!$D$6:$D$1005,Log!$C$6:$C$1005,$A29,Log!$G$6:$G$1005,K$5))</f>
        <v/>
      </c>
      <c r="L29" s="34">
        <f>IF($A29="","",SUMIFS(Log!$D$6:$D$1005,Log!$C$6:$C$1005,$A29,Log!$G$6:$G$1005,L$5))</f>
        <v/>
      </c>
      <c r="M29" s="34">
        <f>IF($A29="","",SUMIFS(Log!$D$6:$D$1005,Log!$C$6:$C$1005,$A29,Log!$G$6:$G$1005,M$5))</f>
        <v/>
      </c>
      <c r="N29" s="34">
        <f>IF($A29="","",SUMIFS(Log!$D$6:$D$1005,Log!$C$6:$C$1005,$A29,Log!$G$6:$G$1005,N$5))</f>
        <v/>
      </c>
      <c r="O29" s="39">
        <f>IF($A29="","",SUM(C29:N29))</f>
        <v/>
      </c>
      <c r="P29" s="34">
        <f>IF(OR($A29="",COUNTIF($C$31:$N$31,"&gt;0")=0),"",O29/COUNTIF($C$31:$N$31,"&gt;0"))</f>
        <v/>
      </c>
    </row>
    <row r="30">
      <c r="A30" s="29">
        <f>IF(Categories!A30="","",Categories!A30)</f>
        <v/>
      </c>
      <c r="B30" s="38">
        <f>IF(Categories!B30="","",Categories!B30)</f>
        <v/>
      </c>
      <c r="C30" s="34">
        <f>IF($A30="","",SUMIFS(Log!$D$6:$D$1005,Log!$C$6:$C$1005,$A30,Log!$G$6:$G$1005,C$5))</f>
        <v/>
      </c>
      <c r="D30" s="34">
        <f>IF($A30="","",SUMIFS(Log!$D$6:$D$1005,Log!$C$6:$C$1005,$A30,Log!$G$6:$G$1005,D$5))</f>
        <v/>
      </c>
      <c r="E30" s="34">
        <f>IF($A30="","",SUMIFS(Log!$D$6:$D$1005,Log!$C$6:$C$1005,$A30,Log!$G$6:$G$1005,E$5))</f>
        <v/>
      </c>
      <c r="F30" s="34">
        <f>IF($A30="","",SUMIFS(Log!$D$6:$D$1005,Log!$C$6:$C$1005,$A30,Log!$G$6:$G$1005,F$5))</f>
        <v/>
      </c>
      <c r="G30" s="34">
        <f>IF($A30="","",SUMIFS(Log!$D$6:$D$1005,Log!$C$6:$C$1005,$A30,Log!$G$6:$G$1005,G$5))</f>
        <v/>
      </c>
      <c r="H30" s="34">
        <f>IF($A30="","",SUMIFS(Log!$D$6:$D$1005,Log!$C$6:$C$1005,$A30,Log!$G$6:$G$1005,H$5))</f>
        <v/>
      </c>
      <c r="I30" s="34">
        <f>IF($A30="","",SUMIFS(Log!$D$6:$D$1005,Log!$C$6:$C$1005,$A30,Log!$G$6:$G$1005,I$5))</f>
        <v/>
      </c>
      <c r="J30" s="34">
        <f>IF($A30="","",SUMIFS(Log!$D$6:$D$1005,Log!$C$6:$C$1005,$A30,Log!$G$6:$G$1005,J$5))</f>
        <v/>
      </c>
      <c r="K30" s="34">
        <f>IF($A30="","",SUMIFS(Log!$D$6:$D$1005,Log!$C$6:$C$1005,$A30,Log!$G$6:$G$1005,K$5))</f>
        <v/>
      </c>
      <c r="L30" s="34">
        <f>IF($A30="","",SUMIFS(Log!$D$6:$D$1005,Log!$C$6:$C$1005,$A30,Log!$G$6:$G$1005,L$5))</f>
        <v/>
      </c>
      <c r="M30" s="34">
        <f>IF($A30="","",SUMIFS(Log!$D$6:$D$1005,Log!$C$6:$C$1005,$A30,Log!$G$6:$G$1005,M$5))</f>
        <v/>
      </c>
      <c r="N30" s="34">
        <f>IF($A30="","",SUMIFS(Log!$D$6:$D$1005,Log!$C$6:$C$1005,$A30,Log!$G$6:$G$1005,N$5))</f>
        <v/>
      </c>
      <c r="O30" s="39">
        <f>IF($A30="","",SUM(C30:N30))</f>
        <v/>
      </c>
      <c r="P30" s="34">
        <f>IF(OR($A30="",COUNTIF($C$31:$N$31,"&gt;0")=0),"",O30/COUNTIF($C$31:$N$31,"&gt;0"))</f>
        <v/>
      </c>
    </row>
    <row r="31">
      <c r="A31" s="17" t="inlineStr">
        <is>
          <t>Total spent</t>
        </is>
      </c>
      <c r="B31" s="18">
        <f>SUM(B6:B30)</f>
        <v/>
      </c>
      <c r="C31" s="18">
        <f>SUM(C6:C30)</f>
        <v/>
      </c>
      <c r="D31" s="18">
        <f>SUM(D6:D30)</f>
        <v/>
      </c>
      <c r="E31" s="18">
        <f>SUM(E6:E30)</f>
        <v/>
      </c>
      <c r="F31" s="18">
        <f>SUM(F6:F30)</f>
        <v/>
      </c>
      <c r="G31" s="18">
        <f>SUM(G6:G30)</f>
        <v/>
      </c>
      <c r="H31" s="18">
        <f>SUM(H6:H30)</f>
        <v/>
      </c>
      <c r="I31" s="18">
        <f>SUM(I6:I30)</f>
        <v/>
      </c>
      <c r="J31" s="18">
        <f>SUM(J6:J30)</f>
        <v/>
      </c>
      <c r="K31" s="18">
        <f>SUM(K6:K30)</f>
        <v/>
      </c>
      <c r="L31" s="18">
        <f>SUM(L6:L30)</f>
        <v/>
      </c>
      <c r="M31" s="18">
        <f>SUM(M6:M30)</f>
        <v/>
      </c>
      <c r="N31" s="18">
        <f>SUM(N6:N30)</f>
        <v/>
      </c>
      <c r="O31" s="18">
        <f>SUM(O6:O30)</f>
        <v/>
      </c>
      <c r="P31" s="18">
        <f>IF(COUNTIF($C$31:$N$31,"&gt;0")=0,"",O31/COUNTIF($C$31:$N$31,"&gt;0"))</f>
        <v/>
      </c>
    </row>
    <row r="32">
      <c r="A32" s="11" t="inlineStr">
        <is>
          <t>Not in a category</t>
        </is>
      </c>
      <c r="C32" s="38">
        <f>SUMIFS(Log!$D$6:$D$1005,Log!$G$6:$G$1005,C$5)-C31</f>
        <v/>
      </c>
      <c r="D32" s="38">
        <f>SUMIFS(Log!$D$6:$D$1005,Log!$G$6:$G$1005,D$5)-D31</f>
        <v/>
      </c>
      <c r="E32" s="38">
        <f>SUMIFS(Log!$D$6:$D$1005,Log!$G$6:$G$1005,E$5)-E31</f>
        <v/>
      </c>
      <c r="F32" s="38">
        <f>SUMIFS(Log!$D$6:$D$1005,Log!$G$6:$G$1005,F$5)-F31</f>
        <v/>
      </c>
      <c r="G32" s="38">
        <f>SUMIFS(Log!$D$6:$D$1005,Log!$G$6:$G$1005,G$5)-G31</f>
        <v/>
      </c>
      <c r="H32" s="38">
        <f>SUMIFS(Log!$D$6:$D$1005,Log!$G$6:$G$1005,H$5)-H31</f>
        <v/>
      </c>
      <c r="I32" s="38">
        <f>SUMIFS(Log!$D$6:$D$1005,Log!$G$6:$G$1005,I$5)-I31</f>
        <v/>
      </c>
      <c r="J32" s="38">
        <f>SUMIFS(Log!$D$6:$D$1005,Log!$G$6:$G$1005,J$5)-J31</f>
        <v/>
      </c>
      <c r="K32" s="38">
        <f>SUMIFS(Log!$D$6:$D$1005,Log!$G$6:$G$1005,K$5)-K31</f>
        <v/>
      </c>
      <c r="L32" s="38">
        <f>SUMIFS(Log!$D$6:$D$1005,Log!$G$6:$G$1005,L$5)-L31</f>
        <v/>
      </c>
      <c r="M32" s="38">
        <f>SUMIFS(Log!$D$6:$D$1005,Log!$G$6:$G$1005,M$5)-M31</f>
        <v/>
      </c>
      <c r="N32" s="38">
        <f>SUMIFS(Log!$D$6:$D$1005,Log!$G$6:$G$1005,N$5)-N31</f>
        <v/>
      </c>
    </row>
  </sheetData>
  <sheetProtection selectLockedCells="0" selectUnlockedCells="0" sheet="1" objects="0" insertRows="1" insertHyperlinks="1" autoFilter="1" scenarios="0" formatColumns="1" deleteColumns="1" insertColumns="1" pivotTables="1" deleteRows="1" formatCells="1" formatRows="1" sort="1" password="A111"/>
  <mergeCells count="1">
    <mergeCell ref="D2:E2"/>
  </mergeCells>
  <conditionalFormatting sqref="C6:N30">
    <cfRule type="expression" priority="1" dxfId="1" stopIfTrue="0">
      <formula>AND(ISNUMBER(C6),ISNUMBER($B6),$B6&gt;0,C6&gt;$B6)</formula>
    </cfRule>
  </conditionalFormatting>
  <dataValidations count="1">
    <dataValidation sqref="F2" showDropDown="0" showInputMessage="0" showErrorMessage="1" allowBlank="1" errorTitle="Check the date" error="Enter a date, for example 1/9/2026." prompt="Type a date, for example 1/9/2026." type="date" operator="greaterThan">
      <formula1>36526</formula1>
    </dataValidation>
  </dataValidations>
  <printOptions horizontalCentered="0"/>
  <pageMargins left="0.75" right="0.75" top="1" bottom="1" header="0.5" footer="0.5"/>
  <pageSetup orientation="landscape"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7.xml><?xml version="1.0" encoding="utf-8"?>
<worksheet xmlns="http://schemas.openxmlformats.org/spreadsheetml/2006/main">
  <sheetPr>
    <tabColor rgb="00B3261E"/>
    <outlinePr summaryBelow="1" summaryRight="1"/>
    <pageSetUpPr fitToPage="1"/>
  </sheetPr>
  <dimension ref="A1:A8"/>
  <sheetViews>
    <sheetView showGridLines="0" workbookViewId="0">
      <selection activeCell="A1" sqref="A1"/>
    </sheetView>
  </sheetViews>
  <sheetFormatPr baseColWidth="8" defaultRowHeight="15" outlineLevelCol="0"/>
  <cols>
    <col width="20" customWidth="1" min="1" max="1"/>
  </cols>
  <sheetData>
    <row r="1" ht="32" customHeight="1">
      <c r="A1" s="40" t="inlineStr">
        <is>
          <t>Paid by</t>
        </is>
      </c>
    </row>
    <row r="2">
      <c r="A2" s="41" t="inlineStr">
        <is>
          <t>Debit card</t>
        </is>
      </c>
    </row>
    <row r="3">
      <c r="A3" s="41" t="inlineStr">
        <is>
          <t>Credit card</t>
        </is>
      </c>
    </row>
    <row r="4">
      <c r="A4" s="41" t="inlineStr">
        <is>
          <t>Cash</t>
        </is>
      </c>
    </row>
    <row r="5">
      <c r="A5" s="41" t="inlineStr">
        <is>
          <t>Direct debit</t>
        </is>
      </c>
    </row>
    <row r="6">
      <c r="A6" s="41" t="inlineStr">
        <is>
          <t>Bank transfer</t>
        </is>
      </c>
    </row>
    <row r="7">
      <c r="A7" s="41" t="inlineStr">
        <is>
          <t>Other</t>
        </is>
      </c>
    </row>
    <row r="8"/>
  </sheetData>
  <sheetProtection selectLockedCells="0" selectUnlockedCells="0" sheet="1" objects="0" insertRows="1" insertHyperlinks="1" autoFilter="1" scenarios="0" formatColumns="1" deleteColumns="1" insertColumns="1" pivotTables="1" deleteRows="1" formatCells="1" formatRows="1" sort="1" password="ADAD"/>
  <pageMargins left="0.75" right="0.75" top="1" bottom="1" header="0.5" footer="0.5"/>
  <pageSetup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8.xml><?xml version="1.0" encoding="utf-8"?>
<worksheet xmlns="http://schemas.openxmlformats.org/spreadsheetml/2006/main">
  <sheetPr>
    <tabColor rgb="00B3261E"/>
    <outlinePr summaryBelow="1" summaryRight="1"/>
    <pageSetUpPr fitToPage="1"/>
  </sheetPr>
  <dimension ref="A1:A15"/>
  <sheetViews>
    <sheetView showGridLines="0" workbookViewId="0">
      <selection activeCell="A1" sqref="A1"/>
    </sheetView>
  </sheetViews>
  <sheetFormatPr baseColWidth="8" defaultRowHeight="15" outlineLevelCol="0"/>
  <cols>
    <col width="90" customWidth="1" min="1" max="1"/>
  </cols>
  <sheetData>
    <row r="1" ht="32" customHeight="1">
      <c r="A1" s="1" t="inlineStr">
        <is>
          <t>Licence</t>
        </is>
      </c>
    </row>
    <row r="2" ht="16" customHeight="1">
      <c r="A2" s="42" t="inlineStr">
        <is>
          <t>Your personal licence for this file.</t>
        </is>
      </c>
    </row>
    <row r="3" ht="10" customHeight="1">
      <c r="A3" s="43" t="n"/>
    </row>
    <row r="4" ht="26" customHeight="1">
      <c r="A4" s="44" t="inlineStr">
        <is>
          <t>Licensed to  [buyer email]</t>
        </is>
      </c>
    </row>
    <row r="5" ht="20" customHeight="1">
      <c r="A5" s="45" t="inlineStr">
        <is>
          <t>Order  [order ref]</t>
        </is>
      </c>
    </row>
    <row r="6" ht="12" customHeight="1">
      <c r="A6" s="43" t="n"/>
    </row>
    <row r="7" ht="22" customHeight="1">
      <c r="A7" s="3" t="inlineStr">
        <is>
          <t>What you can do</t>
        </is>
      </c>
    </row>
    <row r="8" ht="30" customHeight="1">
      <c r="A8" s="46" t="inlineStr">
        <is>
          <t>Use this copy for your own home, work or business. Edit it, add your own figures and print it as often as you like.</t>
        </is>
      </c>
    </row>
    <row r="9" ht="8" customHeight="1">
      <c r="A9" s="43" t="n"/>
    </row>
    <row r="10" ht="22" customHeight="1">
      <c r="A10" s="3" t="inlineStr">
        <is>
          <t>What you can't do</t>
        </is>
      </c>
    </row>
    <row r="11" ht="16" customHeight="1">
      <c r="A11" s="46" t="inlineStr">
        <is>
          <t>Share, copy for others, upload or resell this file, or any part of it.</t>
        </is>
      </c>
    </row>
    <row r="12" ht="30" customHeight="1">
      <c r="A12" s="46" t="inlineStr">
        <is>
          <t>Every copy is marked and traceable to its buyer. Unauthorised sharing or resale breaches our terms and copyright: the licence will be cancelled, and we will take legal action where appropriate.</t>
        </is>
      </c>
    </row>
    <row r="13" ht="12" customHeight="1">
      <c r="A13" s="43" t="n"/>
    </row>
    <row r="14" ht="15" customHeight="1">
      <c r="A14" s="47" t="inlineStr">
        <is>
          <t>© RuleMind · rulemind.co.uk · Terms: rulemind.co.uk/terms</t>
        </is>
      </c>
    </row>
    <row r="15" ht="15" customHeight="1">
      <c r="A15" s="48" t="inlineStr">
        <is>
          <t>This tab is locked so the licence stays with the file.</t>
        </is>
      </c>
    </row>
  </sheetData>
  <sheetProtection selectLockedCells="0" selectUnlockedCells="0" sheet="1" objects="0" insertRows="1" insertHyperlinks="1" autoFilter="1" scenarios="0" formatColumns="1" deleteColumns="1" insertColumns="1" pivotTables="1" deleteRows="1" formatCells="1" formatRows="1" sort="1" password="A64C"/>
  <pageMargins left="0.75" right="0.75" top="1" bottom="1" header="0.5" footer="0.5"/>
  <pageSetup orientation="portrait"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dc="http://purl.org/dc/elements/1.1/" xmlns:dcterms="http://purl.org/dc/terms/" xmlns:xsi="http://www.w3.org/2001/XMLSchema-instance" xmlns:cp="http://schemas.openxmlformats.org/package/2006/metadata/core-properties">
  <dc:creator xmlns:dc="http://purl.org/dc/elements/1.1/">RuleMind</dc:creator>
  <dc:title xmlns:dc="http://purl.org/dc/elements/1.1/">RuleMind example (locked)</dc:title>
  <dcterms:created xmlns:dcterms="http://purl.org/dc/terms/" xmlns:xsi="http://www.w3.org/2001/XMLSchema-instance" xsi:type="dcterms:W3CDTF">2026-10-01T13:16:16Z</dcterms:created>
  <dcterms:modified xmlns:dcterms="http://purl.org/dc/terms/" xmlns:xsi="http://www.w3.org/2001/XMLSchema-instance" xsi:type="dcterms:W3CDTF">2026-10-01T13:16:18Z</dcterms:modified>
</cp:coreProperties>
</file>